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97055\Desktop\インボイス請求書\"/>
    </mc:Choice>
  </mc:AlternateContent>
  <xr:revisionPtr revIDLastSave="0" documentId="13_ncr:1_{AC654205-1F57-402A-B5CE-AB75CBC31D40}" xr6:coauthVersionLast="36" xr6:coauthVersionMax="36" xr10:uidLastSave="{00000000-0000-0000-0000-000000000000}"/>
  <bookViews>
    <workbookView xWindow="0" yWindow="0" windowWidth="20490" windowHeight="7545" tabRatio="536" activeTab="1" xr2:uid="{00000000-000D-0000-FFFF-FFFF00000000}"/>
  </bookViews>
  <sheets>
    <sheet name="請求書" sheetId="146" r:id="rId1"/>
    <sheet name="見積書" sheetId="145" r:id="rId2"/>
    <sheet name="納品書" sheetId="144" r:id="rId3"/>
    <sheet name="納品書（控）" sheetId="143" r:id="rId4"/>
  </sheets>
  <definedNames>
    <definedName name="あ">#REF!</definedName>
    <definedName name="い">#REF!</definedName>
    <definedName name="か">#REF!</definedName>
    <definedName name="き">#REF!</definedName>
    <definedName name="け">#REF!</definedName>
    <definedName name="こ">#REF!</definedName>
    <definedName name="さ">#REF!</definedName>
    <definedName name="し">#REF!</definedName>
    <definedName name="そ">#REF!</definedName>
    <definedName name="その他">#REF!</definedName>
    <definedName name="た">#REF!</definedName>
    <definedName name="ち">#REF!</definedName>
    <definedName name="つ">#REF!</definedName>
    <definedName name="て">#REF!</definedName>
    <definedName name="と">#REF!</definedName>
    <definedName name="に">#REF!</definedName>
    <definedName name="ね">#REF!</definedName>
    <definedName name="ふ">#REF!</definedName>
    <definedName name="ほ">#REF!</definedName>
    <definedName name="ま">#REF!</definedName>
    <definedName name="み">#REF!</definedName>
    <definedName name="む">#REF!</definedName>
    <definedName name="や">#REF!</definedName>
    <definedName name="ゆ">#REF!</definedName>
    <definedName name="よ">#REF!</definedName>
    <definedName name="り">#REF!</definedName>
    <definedName name="医業外収益">#REF!</definedName>
    <definedName name="医業外費用">#REF!</definedName>
    <definedName name="医業収益">#REF!</definedName>
    <definedName name="給与費">#REF!</definedName>
    <definedName name="経費">#REF!</definedName>
    <definedName name="研究研修費">#REF!</definedName>
    <definedName name="減価償却費">#REF!</definedName>
    <definedName name="項目①">#REF!</definedName>
    <definedName name="材料費">#REF!</definedName>
    <definedName name="資産減耗費">#REF!</definedName>
    <definedName name="収益">#REF!</definedName>
    <definedName name="特別損失">#REF!</definedName>
    <definedName name="特別利益">#REF!</definedName>
    <definedName name="費用">#REF!</definedName>
    <definedName name="未収金">#REF!</definedName>
    <definedName name="未払金">#REF!</definedName>
    <definedName name="預り金">#REF!</definedName>
    <definedName name="預金">#REF!</definedName>
  </definedNames>
  <calcPr calcId="191029"/>
</workbook>
</file>

<file path=xl/calcChain.xml><?xml version="1.0" encoding="utf-8"?>
<calcChain xmlns="http://schemas.openxmlformats.org/spreadsheetml/2006/main">
  <c r="Y39" i="145" l="1"/>
  <c r="O38" i="145"/>
  <c r="Y35" i="145"/>
  <c r="A24" i="146"/>
  <c r="F24" i="146"/>
  <c r="O24" i="146"/>
  <c r="R24" i="146"/>
  <c r="U24" i="146"/>
  <c r="A25" i="146"/>
  <c r="F25" i="146"/>
  <c r="O25" i="146"/>
  <c r="R25" i="146"/>
  <c r="Y25" i="146" s="1"/>
  <c r="U25" i="146"/>
  <c r="A26" i="146"/>
  <c r="F26" i="146"/>
  <c r="O26" i="146"/>
  <c r="R26" i="146"/>
  <c r="U26" i="146"/>
  <c r="A24" i="144"/>
  <c r="F24" i="144"/>
  <c r="O24" i="144"/>
  <c r="R24" i="144"/>
  <c r="U24" i="144"/>
  <c r="A25" i="144"/>
  <c r="F25" i="144"/>
  <c r="O25" i="144"/>
  <c r="R25" i="144"/>
  <c r="U25" i="144"/>
  <c r="A26" i="144"/>
  <c r="F26" i="144"/>
  <c r="O26" i="144"/>
  <c r="R26" i="144"/>
  <c r="U26" i="144"/>
  <c r="A24" i="143"/>
  <c r="F24" i="143"/>
  <c r="O24" i="143"/>
  <c r="R24" i="143"/>
  <c r="U24" i="143"/>
  <c r="A25" i="143"/>
  <c r="F25" i="143"/>
  <c r="O25" i="143"/>
  <c r="R25" i="143"/>
  <c r="U25" i="143"/>
  <c r="Y25" i="143"/>
  <c r="A26" i="143"/>
  <c r="F26" i="143"/>
  <c r="O26" i="143"/>
  <c r="R26" i="143"/>
  <c r="U26" i="143"/>
  <c r="Y24" i="145"/>
  <c r="Y25" i="145"/>
  <c r="Y26" i="145"/>
  <c r="Y23" i="145"/>
  <c r="Y27" i="145"/>
  <c r="Y28" i="145"/>
  <c r="Y29" i="145"/>
  <c r="A23" i="144"/>
  <c r="F23" i="144"/>
  <c r="O23" i="144"/>
  <c r="R23" i="144"/>
  <c r="U23" i="144"/>
  <c r="A27" i="144"/>
  <c r="F27" i="144"/>
  <c r="O27" i="144"/>
  <c r="R27" i="144"/>
  <c r="U27" i="144"/>
  <c r="A28" i="144"/>
  <c r="F28" i="144"/>
  <c r="O28" i="144"/>
  <c r="R28" i="144"/>
  <c r="U28" i="144"/>
  <c r="A29" i="144"/>
  <c r="F29" i="144"/>
  <c r="O29" i="144"/>
  <c r="R29" i="144"/>
  <c r="U29" i="144"/>
  <c r="A23" i="143"/>
  <c r="F23" i="143"/>
  <c r="O23" i="143"/>
  <c r="R23" i="143"/>
  <c r="U23" i="143"/>
  <c r="A27" i="143"/>
  <c r="F27" i="143"/>
  <c r="O27" i="143"/>
  <c r="R27" i="143"/>
  <c r="U27" i="143"/>
  <c r="A28" i="143"/>
  <c r="F28" i="143"/>
  <c r="O28" i="143"/>
  <c r="R28" i="143"/>
  <c r="U28" i="143"/>
  <c r="A29" i="143"/>
  <c r="F29" i="143"/>
  <c r="O29" i="143"/>
  <c r="R29" i="143"/>
  <c r="U29" i="143"/>
  <c r="A23" i="146"/>
  <c r="F23" i="146"/>
  <c r="O23" i="146"/>
  <c r="R23" i="146"/>
  <c r="U23" i="146"/>
  <c r="A27" i="146"/>
  <c r="F27" i="146"/>
  <c r="O27" i="146"/>
  <c r="R27" i="146"/>
  <c r="U27" i="146"/>
  <c r="A28" i="146"/>
  <c r="F28" i="146"/>
  <c r="O28" i="146"/>
  <c r="R28" i="146"/>
  <c r="U28" i="146"/>
  <c r="A29" i="146"/>
  <c r="F29" i="146"/>
  <c r="O29" i="146"/>
  <c r="R29" i="146"/>
  <c r="U29" i="146"/>
  <c r="Y29" i="143" l="1"/>
  <c r="Y29" i="146"/>
  <c r="Y28" i="143"/>
  <c r="Y27" i="146"/>
  <c r="Y27" i="144"/>
  <c r="Y27" i="143"/>
  <c r="Y26" i="146"/>
  <c r="Y26" i="143"/>
  <c r="Y26" i="144"/>
  <c r="Y25" i="144"/>
  <c r="Y24" i="146"/>
  <c r="Y24" i="144"/>
  <c r="Y24" i="143"/>
  <c r="Y23" i="146"/>
  <c r="Y29" i="144"/>
  <c r="Y23" i="144"/>
  <c r="Y28" i="146"/>
  <c r="Y28" i="144"/>
  <c r="Y23" i="143"/>
  <c r="A2" i="146"/>
  <c r="A2" i="143"/>
  <c r="AB2" i="146"/>
  <c r="AB2" i="143"/>
  <c r="AB2" i="144"/>
  <c r="A2" i="144"/>
  <c r="U34" i="146" l="1"/>
  <c r="R34" i="146"/>
  <c r="O34" i="146"/>
  <c r="F34" i="146"/>
  <c r="A34" i="146"/>
  <c r="U33" i="146"/>
  <c r="R33" i="146"/>
  <c r="Y33" i="146" s="1"/>
  <c r="O33" i="146"/>
  <c r="F33" i="146"/>
  <c r="A33" i="146"/>
  <c r="U32" i="146"/>
  <c r="R32" i="146"/>
  <c r="Y32" i="146" s="1"/>
  <c r="O32" i="146"/>
  <c r="F32" i="146"/>
  <c r="A32" i="146"/>
  <c r="U31" i="146"/>
  <c r="R31" i="146"/>
  <c r="O31" i="146"/>
  <c r="F31" i="146"/>
  <c r="A31" i="146"/>
  <c r="U30" i="146"/>
  <c r="R30" i="146"/>
  <c r="O30" i="146"/>
  <c r="F30" i="146"/>
  <c r="A30" i="146"/>
  <c r="U22" i="146"/>
  <c r="R22" i="146"/>
  <c r="O22" i="146"/>
  <c r="F22" i="146"/>
  <c r="A22" i="146"/>
  <c r="U21" i="146"/>
  <c r="R21" i="146"/>
  <c r="O21" i="146"/>
  <c r="F21" i="146"/>
  <c r="A21" i="146"/>
  <c r="U20" i="146"/>
  <c r="R20" i="146"/>
  <c r="O20" i="146"/>
  <c r="F20" i="146"/>
  <c r="A20" i="146"/>
  <c r="R13" i="146"/>
  <c r="R12" i="146"/>
  <c r="R11" i="146"/>
  <c r="R10" i="146"/>
  <c r="R9" i="146"/>
  <c r="R8" i="146"/>
  <c r="R7" i="146"/>
  <c r="R6" i="146"/>
  <c r="X5" i="146"/>
  <c r="V5" i="146"/>
  <c r="T5" i="146"/>
  <c r="R5" i="146"/>
  <c r="U34" i="144"/>
  <c r="R34" i="144"/>
  <c r="O34" i="144"/>
  <c r="F34" i="144"/>
  <c r="A34" i="144"/>
  <c r="U33" i="144"/>
  <c r="R33" i="144"/>
  <c r="O33" i="144"/>
  <c r="F33" i="144"/>
  <c r="A33" i="144"/>
  <c r="U32" i="144"/>
  <c r="R32" i="144"/>
  <c r="O32" i="144"/>
  <c r="F32" i="144"/>
  <c r="A32" i="144"/>
  <c r="U31" i="144"/>
  <c r="R31" i="144"/>
  <c r="O31" i="144"/>
  <c r="F31" i="144"/>
  <c r="A31" i="144"/>
  <c r="U30" i="144"/>
  <c r="R30" i="144"/>
  <c r="O30" i="144"/>
  <c r="F30" i="144"/>
  <c r="A30" i="144"/>
  <c r="U22" i="144"/>
  <c r="R22" i="144"/>
  <c r="O22" i="144"/>
  <c r="F22" i="144"/>
  <c r="A22" i="144"/>
  <c r="U21" i="144"/>
  <c r="R21" i="144"/>
  <c r="O21" i="144"/>
  <c r="F21" i="144"/>
  <c r="A21" i="144"/>
  <c r="U20" i="144"/>
  <c r="R20" i="144"/>
  <c r="O20" i="144"/>
  <c r="F20" i="144"/>
  <c r="A20" i="144"/>
  <c r="R13" i="144"/>
  <c r="R12" i="144"/>
  <c r="R11" i="144"/>
  <c r="R10" i="144"/>
  <c r="R9" i="144"/>
  <c r="R8" i="144"/>
  <c r="R7" i="144"/>
  <c r="R6" i="144"/>
  <c r="X5" i="144"/>
  <c r="V5" i="144"/>
  <c r="T5" i="144"/>
  <c r="R5" i="144"/>
  <c r="U34" i="143"/>
  <c r="R34" i="143"/>
  <c r="O34" i="143"/>
  <c r="F34" i="143"/>
  <c r="A34" i="143"/>
  <c r="U33" i="143"/>
  <c r="R33" i="143"/>
  <c r="O33" i="143"/>
  <c r="F33" i="143"/>
  <c r="A33" i="143"/>
  <c r="U32" i="143"/>
  <c r="R32" i="143"/>
  <c r="O32" i="143"/>
  <c r="F32" i="143"/>
  <c r="A32" i="143"/>
  <c r="U31" i="143"/>
  <c r="R31" i="143"/>
  <c r="O31" i="143"/>
  <c r="F31" i="143"/>
  <c r="A31" i="143"/>
  <c r="U30" i="143"/>
  <c r="R30" i="143"/>
  <c r="Y30" i="143" s="1"/>
  <c r="O30" i="143"/>
  <c r="F30" i="143"/>
  <c r="A30" i="143"/>
  <c r="U22" i="143"/>
  <c r="R22" i="143"/>
  <c r="O22" i="143"/>
  <c r="F22" i="143"/>
  <c r="A22" i="143"/>
  <c r="U21" i="143"/>
  <c r="R21" i="143"/>
  <c r="O21" i="143"/>
  <c r="F21" i="143"/>
  <c r="A21" i="143"/>
  <c r="U20" i="143"/>
  <c r="R20" i="143"/>
  <c r="O20" i="143"/>
  <c r="F20" i="143"/>
  <c r="A20" i="143"/>
  <c r="R13" i="143"/>
  <c r="R12" i="143"/>
  <c r="R11" i="143"/>
  <c r="R10" i="143"/>
  <c r="R9" i="143"/>
  <c r="R8" i="143"/>
  <c r="R7" i="143"/>
  <c r="R6" i="143"/>
  <c r="X5" i="143"/>
  <c r="V5" i="143"/>
  <c r="T5" i="143"/>
  <c r="R5" i="143"/>
  <c r="Y34" i="145"/>
  <c r="Y33" i="145"/>
  <c r="Y32" i="145"/>
  <c r="Y31" i="145"/>
  <c r="Y30" i="145"/>
  <c r="Y22" i="145"/>
  <c r="Y21" i="145"/>
  <c r="Y20" i="145"/>
  <c r="Y3" i="145"/>
  <c r="Y3" i="146" s="1"/>
  <c r="Y22" i="146" l="1"/>
  <c r="O37" i="145"/>
  <c r="O38" i="143"/>
  <c r="Y30" i="146"/>
  <c r="Y34" i="146"/>
  <c r="Y21" i="146"/>
  <c r="Y33" i="143"/>
  <c r="Y34" i="143"/>
  <c r="Y30" i="144"/>
  <c r="Y34" i="144"/>
  <c r="Y20" i="143"/>
  <c r="Y22" i="144"/>
  <c r="Y33" i="144"/>
  <c r="Y31" i="143"/>
  <c r="Y32" i="143"/>
  <c r="Y20" i="146"/>
  <c r="Y22" i="143"/>
  <c r="Y21" i="144"/>
  <c r="Y32" i="144"/>
  <c r="Y20" i="144"/>
  <c r="Y31" i="144"/>
  <c r="Y21" i="143"/>
  <c r="Y31" i="146"/>
  <c r="Y3" i="143"/>
  <c r="O38" i="146"/>
  <c r="Y3" i="144"/>
  <c r="O38" i="144"/>
  <c r="Y38" i="145"/>
  <c r="Y35" i="143" l="1"/>
  <c r="Y35" i="144"/>
  <c r="Y35" i="146"/>
  <c r="O37" i="144"/>
  <c r="O37" i="146"/>
  <c r="Y38" i="146"/>
  <c r="Y38" i="144"/>
  <c r="Y38" i="143"/>
  <c r="Y37" i="145" l="1"/>
  <c r="Y36" i="145" s="1"/>
  <c r="O37" i="143"/>
  <c r="Y37" i="146" l="1"/>
  <c r="Y37" i="143"/>
  <c r="Y37" i="144"/>
  <c r="Y36" i="146"/>
  <c r="Y36" i="144"/>
  <c r="Y36" i="143"/>
  <c r="Y39" i="146" l="1"/>
  <c r="L16" i="146" s="1"/>
  <c r="Y39" i="144"/>
  <c r="L16" i="144" s="1"/>
  <c r="Y39" i="143"/>
  <c r="L16" i="143" s="1"/>
  <c r="L16" i="145"/>
</calcChain>
</file>

<file path=xl/sharedStrings.xml><?xml version="1.0" encoding="utf-8"?>
<sst xmlns="http://schemas.openxmlformats.org/spreadsheetml/2006/main" count="149" uniqueCount="59">
  <si>
    <t>見　　積　　書</t>
  </si>
  <si>
    <t>伝票№</t>
  </si>
  <si>
    <t>業者コード</t>
  </si>
  <si>
    <t>住所</t>
  </si>
  <si>
    <t>社(店)名</t>
  </si>
  <si>
    <t>代表者名</t>
  </si>
  <si>
    <t>電話番号</t>
  </si>
  <si>
    <t>登録番号</t>
  </si>
  <si>
    <t>下記のとおり見積いたします。</t>
  </si>
  <si>
    <t>金額</t>
  </si>
  <si>
    <t>円</t>
  </si>
  <si>
    <t>メーカー名</t>
  </si>
  <si>
    <t>品　　　　名</t>
  </si>
  <si>
    <t>軽減税率</t>
  </si>
  <si>
    <t>数 量</t>
  </si>
  <si>
    <t>単　価</t>
  </si>
  <si>
    <t>金　　　額</t>
  </si>
  <si>
    <t>検収印</t>
  </si>
  <si>
    <t>〇</t>
  </si>
  <si>
    <t>小　　　計</t>
  </si>
  <si>
    <t>消　費　税</t>
  </si>
  <si>
    <t>（10％対象）</t>
  </si>
  <si>
    <t>（8％対象）</t>
  </si>
  <si>
    <t>合　　　計</t>
  </si>
  <si>
    <t>納　品　書 (控)</t>
  </si>
  <si>
    <t>下記のとおり納品いたします。</t>
  </si>
  <si>
    <t>納　　品　　書</t>
  </si>
  <si>
    <t>請　　求　　書</t>
  </si>
  <si>
    <t>下記のとおり請求いたします。</t>
  </si>
  <si>
    <t>兵庫県立○○病院長　様</t>
    <phoneticPr fontId="14"/>
  </si>
  <si>
    <t>（10％対象）</t>
    <phoneticPr fontId="14"/>
  </si>
  <si>
    <t>神戸市</t>
    <rPh sb="0" eb="3">
      <t>コウベシ</t>
    </rPh>
    <phoneticPr fontId="14"/>
  </si>
  <si>
    <t>○○商事</t>
    <rPh sb="2" eb="4">
      <t>ショウジ</t>
    </rPh>
    <phoneticPr fontId="14"/>
  </si>
  <si>
    <t>山田太郎</t>
    <rPh sb="0" eb="2">
      <t>ヤマダ</t>
    </rPh>
    <rPh sb="2" eb="4">
      <t>タロウ</t>
    </rPh>
    <phoneticPr fontId="14"/>
  </si>
  <si>
    <t>００－００００</t>
    <phoneticPr fontId="14"/>
  </si>
  <si>
    <t>太田次郎</t>
    <rPh sb="0" eb="2">
      <t>オオタ</t>
    </rPh>
    <rPh sb="2" eb="4">
      <t>ジロウ</t>
    </rPh>
    <phoneticPr fontId="14"/>
  </si>
  <si>
    <t>gjagoijgoijiogjp</t>
    <phoneticPr fontId="14"/>
  </si>
  <si>
    <t>一般用</t>
    <rPh sb="0" eb="3">
      <t>イッパンヨウ</t>
    </rPh>
    <phoneticPr fontId="14"/>
  </si>
  <si>
    <t>給食材料</t>
    <rPh sb="0" eb="2">
      <t>キュウショク</t>
    </rPh>
    <rPh sb="2" eb="4">
      <t>ザイリョウ</t>
    </rPh>
    <phoneticPr fontId="14"/>
  </si>
  <si>
    <t>にんじん</t>
    <phoneticPr fontId="14"/>
  </si>
  <si>
    <t>ごぼう</t>
    <phoneticPr fontId="14"/>
  </si>
  <si>
    <t>割り箸</t>
    <rPh sb="0" eb="1">
      <t>ワ</t>
    </rPh>
    <rPh sb="2" eb="3">
      <t>バシ</t>
    </rPh>
    <phoneticPr fontId="14"/>
  </si>
  <si>
    <t>洗剤</t>
    <rPh sb="0" eb="2">
      <t>センザイ</t>
    </rPh>
    <phoneticPr fontId="14"/>
  </si>
  <si>
    <t>米</t>
    <rPh sb="0" eb="1">
      <t>コメ</t>
    </rPh>
    <phoneticPr fontId="14"/>
  </si>
  <si>
    <t>お茶</t>
    <rPh sb="1" eb="2">
      <t>チャ</t>
    </rPh>
    <phoneticPr fontId="14"/>
  </si>
  <si>
    <t>豆</t>
    <rPh sb="0" eb="1">
      <t>マメ</t>
    </rPh>
    <phoneticPr fontId="14"/>
  </si>
  <si>
    <t>あわ</t>
    <phoneticPr fontId="14"/>
  </si>
  <si>
    <t>ひえ</t>
    <phoneticPr fontId="14"/>
  </si>
  <si>
    <t>白菜</t>
    <rPh sb="0" eb="2">
      <t>ハクサイ</t>
    </rPh>
    <phoneticPr fontId="14"/>
  </si>
  <si>
    <t>キャベツ</t>
    <phoneticPr fontId="14"/>
  </si>
  <si>
    <t>ピーマン</t>
    <phoneticPr fontId="14"/>
  </si>
  <si>
    <t>いも</t>
    <phoneticPr fontId="14"/>
  </si>
  <si>
    <t>石けん</t>
    <rPh sb="0" eb="1">
      <t>セッ</t>
    </rPh>
    <phoneticPr fontId="14"/>
  </si>
  <si>
    <t>つまようじ</t>
    <phoneticPr fontId="14"/>
  </si>
  <si>
    <t>常食　　・　　特食</t>
    <rPh sb="0" eb="2">
      <t>ジョウショク</t>
    </rPh>
    <rPh sb="7" eb="9">
      <t>トクショク</t>
    </rPh>
    <phoneticPr fontId="14"/>
  </si>
  <si>
    <t>種別（該当に○）</t>
    <rPh sb="0" eb="2">
      <t>シュベツ</t>
    </rPh>
    <rPh sb="3" eb="5">
      <t>ガイトウ</t>
    </rPh>
    <phoneticPr fontId="14"/>
  </si>
  <si>
    <t>担当者電話番号</t>
  </si>
  <si>
    <t>担当者e-mail</t>
  </si>
  <si>
    <t>担 当 者 氏 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</si>
</sst>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-&quot;??_ ;_ @_ "/>
    <numFmt numFmtId="177" formatCode="#,##0&quot;円&quot;"/>
    <numFmt numFmtId="178" formatCode="#,##0_ "/>
    <numFmt numFmtId="179" formatCode="[$-411]ggge&quot;年&quot;m&quot;月&quot;d&quot;日&quot;;@"/>
  </numFmts>
  <fonts count="19">
    <font>
      <sz val="12"/>
      <name val="ＭＳ Ｐゴシック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0000CC"/>
      <name val="ＭＳ Ｐ明朝"/>
      <family val="1"/>
      <charset val="128"/>
    </font>
    <font>
      <sz val="11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4"/>
      <color rgb="FF0000CC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4">
    <xf numFmtId="1" fontId="0" fillId="0" borderId="0"/>
    <xf numFmtId="176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" fontId="13" fillId="0" borderId="0"/>
    <xf numFmtId="1" fontId="13" fillId="0" borderId="0"/>
    <xf numFmtId="38" fontId="10" fillId="0" borderId="0" applyFont="0" applyFill="0" applyBorder="0" applyAlignment="0" applyProtection="0">
      <alignment vertical="center"/>
    </xf>
    <xf numFmtId="1" fontId="13" fillId="0" borderId="0"/>
    <xf numFmtId="1" fontId="13" fillId="0" borderId="0"/>
    <xf numFmtId="1" fontId="13" fillId="0" borderId="0"/>
    <xf numFmtId="1" fontId="13" fillId="0" borderId="0"/>
    <xf numFmtId="1" fontId="13" fillId="0" borderId="0"/>
    <xf numFmtId="1" fontId="13" fillId="0" borderId="0"/>
    <xf numFmtId="0" fontId="11" fillId="0" borderId="0"/>
    <xf numFmtId="0" fontId="12" fillId="0" borderId="0"/>
  </cellStyleXfs>
  <cellXfs count="137">
    <xf numFmtId="1" fontId="0" fillId="0" borderId="0" xfId="0"/>
    <xf numFmtId="1" fontId="1" fillId="0" borderId="0" xfId="0" applyFont="1" applyAlignment="1">
      <alignment vertical="center"/>
    </xf>
    <xf numFmtId="1" fontId="1" fillId="0" borderId="0" xfId="0" applyFont="1"/>
    <xf numFmtId="1" fontId="2" fillId="0" borderId="0" xfId="0" applyFont="1" applyAlignment="1"/>
    <xf numFmtId="1" fontId="1" fillId="0" borderId="0" xfId="0" applyFont="1" applyAlignment="1">
      <alignment vertical="top"/>
    </xf>
    <xf numFmtId="1" fontId="1" fillId="0" borderId="17" xfId="0" applyFont="1" applyBorder="1"/>
    <xf numFmtId="1" fontId="1" fillId="0" borderId="0" xfId="0" applyFont="1" applyAlignment="1"/>
    <xf numFmtId="1" fontId="2" fillId="0" borderId="17" xfId="0" applyFont="1" applyBorder="1" applyAlignment="1"/>
    <xf numFmtId="1" fontId="1" fillId="0" borderId="0" xfId="0" applyFont="1" applyAlignment="1">
      <alignment horizontal="right"/>
    </xf>
    <xf numFmtId="1" fontId="17" fillId="0" borderId="0" xfId="0" applyFont="1" applyAlignment="1">
      <alignment vertical="center"/>
    </xf>
    <xf numFmtId="1" fontId="5" fillId="0" borderId="0" xfId="0" applyFont="1" applyBorder="1" applyAlignment="1">
      <alignment horizontal="center" vertical="center"/>
    </xf>
    <xf numFmtId="1" fontId="1" fillId="0" borderId="0" xfId="0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right" vertical="center" shrinkToFit="1"/>
    </xf>
    <xf numFmtId="1" fontId="4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 shrinkToFit="1"/>
    </xf>
    <xf numFmtId="178" fontId="8" fillId="0" borderId="7" xfId="1" applyNumberFormat="1" applyFont="1" applyBorder="1" applyAlignment="1">
      <alignment horizontal="right" vertical="center" shrinkToFit="1"/>
    </xf>
    <xf numFmtId="1" fontId="1" fillId="0" borderId="7" xfId="0" applyFont="1" applyBorder="1" applyAlignment="1">
      <alignment horizontal="center" vertical="center"/>
    </xf>
    <xf numFmtId="1" fontId="1" fillId="0" borderId="27" xfId="0" applyFont="1" applyBorder="1" applyAlignment="1">
      <alignment horizontal="center" vertical="center"/>
    </xf>
    <xf numFmtId="1" fontId="1" fillId="0" borderId="31" xfId="0" applyFont="1" applyBorder="1" applyAlignment="1">
      <alignment horizontal="center" vertical="center"/>
    </xf>
    <xf numFmtId="1" fontId="5" fillId="0" borderId="31" xfId="0" applyFont="1" applyBorder="1" applyAlignment="1">
      <alignment horizontal="center" vertical="center"/>
    </xf>
    <xf numFmtId="1" fontId="1" fillId="0" borderId="6" xfId="0" applyFont="1" applyBorder="1" applyAlignment="1">
      <alignment horizontal="left" vertical="center" wrapText="1"/>
    </xf>
    <xf numFmtId="1" fontId="1" fillId="0" borderId="7" xfId="0" applyFont="1" applyBorder="1" applyAlignment="1">
      <alignment horizontal="left" vertical="center" wrapText="1"/>
    </xf>
    <xf numFmtId="1" fontId="1" fillId="0" borderId="5" xfId="0" applyFont="1" applyBorder="1" applyAlignment="1">
      <alignment horizontal="center" vertical="center"/>
    </xf>
    <xf numFmtId="1" fontId="2" fillId="0" borderId="17" xfId="0" applyFont="1" applyBorder="1" applyAlignment="1">
      <alignment horizontal="center"/>
    </xf>
    <xf numFmtId="179" fontId="8" fillId="0" borderId="0" xfId="0" applyNumberFormat="1" applyFont="1" applyAlignment="1">
      <alignment horizontal="distributed" vertical="center"/>
    </xf>
    <xf numFmtId="1" fontId="6" fillId="0" borderId="2" xfId="0" applyFont="1" applyBorder="1" applyAlignment="1">
      <alignment horizontal="distributed" vertical="center"/>
    </xf>
    <xf numFmtId="1" fontId="6" fillId="0" borderId="3" xfId="0" applyFont="1" applyBorder="1" applyAlignment="1">
      <alignment horizontal="distributed" vertical="center"/>
    </xf>
    <xf numFmtId="1" fontId="1" fillId="0" borderId="3" xfId="0" applyFont="1" applyBorder="1" applyAlignment="1">
      <alignment horizontal="center" vertical="center"/>
    </xf>
    <xf numFmtId="1" fontId="1" fillId="0" borderId="23" xfId="0" applyFont="1" applyBorder="1" applyAlignment="1">
      <alignment horizontal="center" vertical="center"/>
    </xf>
    <xf numFmtId="1" fontId="6" fillId="0" borderId="18" xfId="0" applyFont="1" applyBorder="1" applyAlignment="1">
      <alignment horizontal="distributed" vertical="center"/>
    </xf>
    <xf numFmtId="1" fontId="6" fillId="0" borderId="18" xfId="0" applyFont="1" applyBorder="1" applyAlignment="1">
      <alignment horizontal="left" vertical="center" indent="1"/>
    </xf>
    <xf numFmtId="1" fontId="6" fillId="0" borderId="24" xfId="0" applyFont="1" applyBorder="1" applyAlignment="1">
      <alignment horizontal="left" vertical="center" indent="1"/>
    </xf>
    <xf numFmtId="1" fontId="1" fillId="0" borderId="22" xfId="0" applyFont="1" applyBorder="1" applyAlignment="1">
      <alignment horizontal="center"/>
    </xf>
    <xf numFmtId="1" fontId="8" fillId="0" borderId="0" xfId="0" applyFont="1" applyAlignment="1">
      <alignment horizontal="center" vertical="center"/>
    </xf>
    <xf numFmtId="1" fontId="6" fillId="0" borderId="5" xfId="0" applyFont="1" applyBorder="1" applyAlignment="1">
      <alignment horizontal="left" vertical="center" indent="1"/>
    </xf>
    <xf numFmtId="1" fontId="4" fillId="0" borderId="1" xfId="0" applyFont="1" applyBorder="1" applyAlignment="1">
      <alignment horizontal="center" vertical="center"/>
    </xf>
    <xf numFmtId="1" fontId="4" fillId="0" borderId="12" xfId="0" applyFont="1" applyBorder="1" applyAlignment="1">
      <alignment horizontal="center" vertical="center"/>
    </xf>
    <xf numFmtId="1" fontId="4" fillId="0" borderId="19" xfId="0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right" vertical="center"/>
    </xf>
    <xf numFmtId="1" fontId="4" fillId="0" borderId="25" xfId="0" applyFont="1" applyBorder="1" applyAlignment="1">
      <alignment horizontal="center" vertical="center"/>
    </xf>
    <xf numFmtId="1" fontId="1" fillId="0" borderId="2" xfId="0" applyFont="1" applyBorder="1" applyAlignment="1">
      <alignment horizontal="center" vertical="center"/>
    </xf>
    <xf numFmtId="1" fontId="1" fillId="0" borderId="3" xfId="0" applyFont="1" applyBorder="1" applyAlignment="1">
      <alignment horizontal="center" vertical="center" shrinkToFit="1"/>
    </xf>
    <xf numFmtId="1" fontId="1" fillId="0" borderId="4" xfId="0" applyFont="1" applyBorder="1" applyAlignment="1">
      <alignment horizontal="left" vertical="center" wrapText="1"/>
    </xf>
    <xf numFmtId="1" fontId="1" fillId="0" borderId="5" xfId="0" applyFont="1" applyBorder="1" applyAlignment="1">
      <alignment horizontal="left" vertical="center" wrapText="1"/>
    </xf>
    <xf numFmtId="178" fontId="8" fillId="0" borderId="5" xfId="0" applyNumberFormat="1" applyFont="1" applyBorder="1" applyAlignment="1">
      <alignment horizontal="right" vertical="center" shrinkToFit="1"/>
    </xf>
    <xf numFmtId="178" fontId="8" fillId="0" borderId="5" xfId="1" applyNumberFormat="1" applyFont="1" applyBorder="1" applyAlignment="1">
      <alignment horizontal="right" vertical="center" shrinkToFit="1"/>
    </xf>
    <xf numFmtId="1" fontId="1" fillId="0" borderId="26" xfId="0" applyFont="1" applyBorder="1" applyAlignment="1">
      <alignment horizontal="center" vertical="center"/>
    </xf>
    <xf numFmtId="1" fontId="1" fillId="0" borderId="32" xfId="0" applyFont="1" applyBorder="1" applyAlignment="1">
      <alignment horizontal="left" vertical="center" wrapText="1"/>
    </xf>
    <xf numFmtId="1" fontId="1" fillId="0" borderId="24" xfId="0" applyFont="1" applyBorder="1" applyAlignment="1">
      <alignment horizontal="left" vertical="center" wrapText="1"/>
    </xf>
    <xf numFmtId="1" fontId="1" fillId="0" borderId="18" xfId="0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right" vertical="center" shrinkToFit="1"/>
    </xf>
    <xf numFmtId="178" fontId="8" fillId="0" borderId="24" xfId="1" applyNumberFormat="1" applyFont="1" applyBorder="1" applyAlignment="1">
      <alignment horizontal="right" vertical="center" shrinkToFit="1"/>
    </xf>
    <xf numFmtId="1" fontId="1" fillId="0" borderId="24" xfId="0" applyFont="1" applyBorder="1" applyAlignment="1">
      <alignment horizontal="center" vertical="center"/>
    </xf>
    <xf numFmtId="1" fontId="1" fillId="0" borderId="28" xfId="0" applyFont="1" applyBorder="1" applyAlignment="1">
      <alignment horizontal="center" vertical="center"/>
    </xf>
    <xf numFmtId="1" fontId="5" fillId="0" borderId="33" xfId="0" applyFont="1" applyBorder="1" applyAlignment="1">
      <alignment horizontal="center" vertical="center"/>
    </xf>
    <xf numFmtId="1" fontId="5" fillId="0" borderId="34" xfId="0" applyFont="1" applyBorder="1" applyAlignment="1">
      <alignment horizontal="center" vertical="center"/>
    </xf>
    <xf numFmtId="1" fontId="1" fillId="0" borderId="34" xfId="0" applyFont="1" applyBorder="1" applyAlignment="1">
      <alignment horizontal="center" vertical="center"/>
    </xf>
    <xf numFmtId="178" fontId="8" fillId="0" borderId="34" xfId="0" applyNumberFormat="1" applyFont="1" applyBorder="1" applyAlignment="1">
      <alignment horizontal="right" vertical="center" shrinkToFit="1"/>
    </xf>
    <xf numFmtId="178" fontId="8" fillId="0" borderId="35" xfId="0" applyNumberFormat="1" applyFont="1" applyBorder="1" applyAlignment="1">
      <alignment horizontal="right" vertical="center" shrinkToFit="1"/>
    </xf>
    <xf numFmtId="178" fontId="8" fillId="0" borderId="14" xfId="0" applyNumberFormat="1" applyFont="1" applyBorder="1" applyAlignment="1">
      <alignment horizontal="right" vertical="center" shrinkToFit="1"/>
    </xf>
    <xf numFmtId="1" fontId="1" fillId="0" borderId="14" xfId="0" applyFont="1" applyBorder="1" applyAlignment="1">
      <alignment horizontal="center" vertical="center"/>
    </xf>
    <xf numFmtId="1" fontId="1" fillId="0" borderId="29" xfId="0" applyFont="1" applyBorder="1" applyAlignment="1">
      <alignment horizontal="center" vertical="center"/>
    </xf>
    <xf numFmtId="1" fontId="5" fillId="0" borderId="8" xfId="0" applyFont="1" applyBorder="1" applyAlignment="1">
      <alignment horizontal="center" vertical="center"/>
    </xf>
    <xf numFmtId="1" fontId="5" fillId="0" borderId="9" xfId="0" applyFont="1" applyBorder="1" applyAlignment="1">
      <alignment horizontal="center" vertical="center"/>
    </xf>
    <xf numFmtId="1" fontId="1" fillId="0" borderId="9" xfId="0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right" vertical="center" shrinkToFit="1"/>
    </xf>
    <xf numFmtId="178" fontId="8" fillId="0" borderId="20" xfId="0" applyNumberFormat="1" applyFont="1" applyBorder="1" applyAlignment="1">
      <alignment horizontal="right" vertical="center" shrinkToFit="1"/>
    </xf>
    <xf numFmtId="1" fontId="1" fillId="0" borderId="8" xfId="0" applyFont="1" applyBorder="1" applyAlignment="1">
      <alignment horizontal="left" vertical="center" indent="6"/>
    </xf>
    <xf numFmtId="1" fontId="1" fillId="0" borderId="9" xfId="0" applyFont="1" applyBorder="1" applyAlignment="1">
      <alignment horizontal="left" vertical="center" indent="6"/>
    </xf>
    <xf numFmtId="177" fontId="8" fillId="0" borderId="9" xfId="0" applyNumberFormat="1" applyFont="1" applyBorder="1" applyAlignment="1">
      <alignment horizontal="left" vertical="center"/>
    </xf>
    <xf numFmtId="1" fontId="1" fillId="0" borderId="10" xfId="0" applyFont="1" applyBorder="1" applyAlignment="1">
      <alignment horizontal="left" vertical="center" indent="6"/>
    </xf>
    <xf numFmtId="1" fontId="1" fillId="0" borderId="11" xfId="0" applyFont="1" applyBorder="1" applyAlignment="1">
      <alignment horizontal="left" vertical="center" indent="6"/>
    </xf>
    <xf numFmtId="177" fontId="8" fillId="0" borderId="11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 shrinkToFit="1"/>
    </xf>
    <xf numFmtId="178" fontId="8" fillId="0" borderId="11" xfId="0" applyNumberFormat="1" applyFont="1" applyBorder="1" applyAlignment="1">
      <alignment horizontal="right" vertical="center" shrinkToFit="1"/>
    </xf>
    <xf numFmtId="178" fontId="8" fillId="0" borderId="21" xfId="0" applyNumberFormat="1" applyFont="1" applyBorder="1" applyAlignment="1">
      <alignment horizontal="right" vertical="center" shrinkToFit="1"/>
    </xf>
    <xf numFmtId="178" fontId="8" fillId="0" borderId="16" xfId="0" applyNumberFormat="1" applyFont="1" applyBorder="1" applyAlignment="1">
      <alignment horizontal="right" vertical="center" shrinkToFit="1"/>
    </xf>
    <xf numFmtId="1" fontId="3" fillId="0" borderId="0" xfId="0" applyFont="1" applyAlignment="1">
      <alignment horizontal="center"/>
    </xf>
    <xf numFmtId="1" fontId="5" fillId="0" borderId="1" xfId="0" applyFont="1" applyBorder="1" applyAlignment="1">
      <alignment horizontal="center" vertical="center"/>
    </xf>
    <xf numFmtId="1" fontId="5" fillId="0" borderId="12" xfId="0" applyFont="1" applyBorder="1" applyAlignment="1">
      <alignment horizontal="center" vertical="center"/>
    </xf>
    <xf numFmtId="1" fontId="1" fillId="0" borderId="12" xfId="0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right" vertical="center" shrinkToFit="1"/>
    </xf>
    <xf numFmtId="178" fontId="8" fillId="0" borderId="19" xfId="0" applyNumberFormat="1" applyFont="1" applyBorder="1" applyAlignment="1">
      <alignment horizontal="right" vertical="center" shrinkToFit="1"/>
    </xf>
    <xf numFmtId="178" fontId="8" fillId="0" borderId="3" xfId="0" applyNumberFormat="1" applyFont="1" applyBorder="1" applyAlignment="1">
      <alignment horizontal="right" vertical="center" shrinkToFit="1"/>
    </xf>
    <xf numFmtId="178" fontId="18" fillId="0" borderId="7" xfId="0" applyNumberFormat="1" applyFont="1" applyBorder="1" applyAlignment="1">
      <alignment horizontal="right" vertical="center" shrinkToFit="1"/>
    </xf>
    <xf numFmtId="1" fontId="1" fillId="0" borderId="36" xfId="0" applyFont="1" applyBorder="1" applyAlignment="1">
      <alignment horizontal="center"/>
    </xf>
    <xf numFmtId="1" fontId="1" fillId="0" borderId="0" xfId="0" applyFont="1" applyAlignment="1">
      <alignment horizontal="center"/>
    </xf>
    <xf numFmtId="1" fontId="17" fillId="0" borderId="6" xfId="0" applyFont="1" applyBorder="1" applyAlignment="1">
      <alignment horizontal="left" vertical="center" wrapText="1"/>
    </xf>
    <xf numFmtId="1" fontId="17" fillId="0" borderId="7" xfId="0" applyFont="1" applyBorder="1" applyAlignment="1">
      <alignment horizontal="left" vertical="center" wrapText="1"/>
    </xf>
    <xf numFmtId="1" fontId="17" fillId="0" borderId="7" xfId="0" applyFont="1" applyBorder="1" applyAlignment="1">
      <alignment horizontal="center" vertical="center"/>
    </xf>
    <xf numFmtId="179" fontId="18" fillId="0" borderId="0" xfId="0" applyNumberFormat="1" applyFont="1" applyAlignment="1">
      <alignment horizontal="distributed" vertical="center"/>
    </xf>
    <xf numFmtId="1" fontId="16" fillId="0" borderId="2" xfId="0" applyFont="1" applyBorder="1" applyAlignment="1">
      <alignment horizontal="distributed" vertical="center"/>
    </xf>
    <xf numFmtId="1" fontId="16" fillId="0" borderId="3" xfId="0" applyFont="1" applyBorder="1" applyAlignment="1">
      <alignment horizontal="distributed" vertical="center"/>
    </xf>
    <xf numFmtId="1" fontId="17" fillId="0" borderId="3" xfId="0" applyFont="1" applyBorder="1" applyAlignment="1">
      <alignment horizontal="center" vertical="center"/>
    </xf>
    <xf numFmtId="1" fontId="17" fillId="0" borderId="23" xfId="0" applyFont="1" applyBorder="1" applyAlignment="1">
      <alignment horizontal="center" vertical="center"/>
    </xf>
    <xf numFmtId="1" fontId="16" fillId="0" borderId="18" xfId="0" applyFont="1" applyBorder="1" applyAlignment="1">
      <alignment horizontal="distributed" vertical="center"/>
    </xf>
    <xf numFmtId="1" fontId="16" fillId="0" borderId="18" xfId="0" applyFont="1" applyBorder="1" applyAlignment="1">
      <alignment horizontal="left" vertical="center" indent="1"/>
    </xf>
    <xf numFmtId="1" fontId="16" fillId="0" borderId="24" xfId="0" applyFont="1" applyBorder="1" applyAlignment="1">
      <alignment horizontal="left" vertical="center" indent="1"/>
    </xf>
    <xf numFmtId="1" fontId="16" fillId="0" borderId="5" xfId="0" applyFont="1" applyBorder="1" applyAlignment="1">
      <alignment horizontal="left" vertical="center" indent="1"/>
    </xf>
    <xf numFmtId="1" fontId="17" fillId="0" borderId="2" xfId="0" applyFont="1" applyBorder="1" applyAlignment="1">
      <alignment horizontal="center" vertical="center"/>
    </xf>
    <xf numFmtId="1" fontId="17" fillId="0" borderId="3" xfId="0" applyFont="1" applyBorder="1" applyAlignment="1">
      <alignment horizontal="center" vertical="center" shrinkToFit="1"/>
    </xf>
    <xf numFmtId="1" fontId="17" fillId="0" borderId="13" xfId="0" applyFont="1" applyBorder="1" applyAlignment="1">
      <alignment horizontal="left" vertical="center" wrapText="1"/>
    </xf>
    <xf numFmtId="1" fontId="17" fillId="0" borderId="14" xfId="0" applyFont="1" applyBorder="1" applyAlignment="1">
      <alignment horizontal="left" vertical="center" wrapText="1"/>
    </xf>
    <xf numFmtId="1" fontId="17" fillId="0" borderId="14" xfId="0" applyFont="1" applyBorder="1" applyAlignment="1">
      <alignment horizontal="center" vertical="center"/>
    </xf>
    <xf numFmtId="178" fontId="18" fillId="0" borderId="14" xfId="0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 shrinkToFit="1"/>
    </xf>
    <xf numFmtId="1" fontId="17" fillId="0" borderId="32" xfId="0" applyFont="1" applyBorder="1" applyAlignment="1">
      <alignment horizontal="left" vertical="center" wrapText="1"/>
    </xf>
    <xf numFmtId="1" fontId="17" fillId="0" borderId="24" xfId="0" applyFont="1" applyBorder="1" applyAlignment="1">
      <alignment horizontal="left" vertical="center" wrapText="1"/>
    </xf>
    <xf numFmtId="1" fontId="17" fillId="0" borderId="24" xfId="0" applyFont="1" applyBorder="1" applyAlignment="1">
      <alignment horizontal="center" vertical="center"/>
    </xf>
    <xf numFmtId="178" fontId="18" fillId="0" borderId="24" xfId="0" applyNumberFormat="1" applyFont="1" applyBorder="1" applyAlignment="1">
      <alignment horizontal="right" vertical="center" shrinkToFit="1"/>
    </xf>
    <xf numFmtId="1" fontId="5" fillId="0" borderId="13" xfId="0" applyFont="1" applyBorder="1" applyAlignment="1">
      <alignment horizontal="center" vertical="center"/>
    </xf>
    <xf numFmtId="1" fontId="5" fillId="0" borderId="14" xfId="0" applyFont="1" applyBorder="1" applyAlignment="1">
      <alignment horizontal="center" vertical="center"/>
    </xf>
    <xf numFmtId="1" fontId="5" fillId="0" borderId="6" xfId="0" applyFont="1" applyBorder="1" applyAlignment="1">
      <alignment horizontal="center" vertical="center"/>
    </xf>
    <xf numFmtId="1" fontId="5" fillId="0" borderId="7" xfId="0" applyFont="1" applyBorder="1" applyAlignment="1">
      <alignment horizontal="center" vertical="center"/>
    </xf>
    <xf numFmtId="1" fontId="1" fillId="0" borderId="6" xfId="0" applyFont="1" applyBorder="1" applyAlignment="1">
      <alignment horizontal="left" vertical="center" indent="6"/>
    </xf>
    <xf numFmtId="1" fontId="1" fillId="0" borderId="7" xfId="0" applyFont="1" applyBorder="1" applyAlignment="1">
      <alignment horizontal="left" vertical="center" indent="6"/>
    </xf>
    <xf numFmtId="177" fontId="8" fillId="0" borderId="7" xfId="0" applyNumberFormat="1" applyFont="1" applyBorder="1" applyAlignment="1">
      <alignment horizontal="right" vertical="center"/>
    </xf>
    <xf numFmtId="1" fontId="1" fillId="0" borderId="15" xfId="0" applyFont="1" applyBorder="1" applyAlignment="1">
      <alignment horizontal="left" vertical="center" indent="6"/>
    </xf>
    <xf numFmtId="1" fontId="1" fillId="0" borderId="16" xfId="0" applyFont="1" applyBorder="1" applyAlignment="1">
      <alignment horizontal="left" vertical="center" indent="6"/>
    </xf>
    <xf numFmtId="177" fontId="8" fillId="0" borderId="16" xfId="1" applyNumberFormat="1" applyFont="1" applyBorder="1" applyAlignment="1">
      <alignment horizontal="right" vertical="center"/>
    </xf>
    <xf numFmtId="177" fontId="8" fillId="0" borderId="16" xfId="1" applyNumberFormat="1" applyFont="1" applyBorder="1" applyAlignment="1">
      <alignment horizontal="right" vertical="center" shrinkToFit="1"/>
    </xf>
    <xf numFmtId="1" fontId="1" fillId="0" borderId="16" xfId="0" applyFont="1" applyBorder="1" applyAlignment="1">
      <alignment horizontal="center" vertical="center"/>
    </xf>
    <xf numFmtId="1" fontId="1" fillId="0" borderId="30" xfId="0" applyFont="1" applyBorder="1" applyAlignment="1">
      <alignment horizontal="center" vertical="center"/>
    </xf>
    <xf numFmtId="1" fontId="15" fillId="0" borderId="0" xfId="0" applyFont="1" applyAlignment="1">
      <alignment horizontal="center"/>
    </xf>
    <xf numFmtId="1" fontId="6" fillId="0" borderId="40" xfId="0" applyFont="1" applyBorder="1" applyAlignment="1">
      <alignment vertical="center" shrinkToFit="1"/>
    </xf>
    <xf numFmtId="1" fontId="6" fillId="0" borderId="0" xfId="0" applyFont="1" applyBorder="1" applyAlignment="1">
      <alignment vertical="center" shrinkToFit="1"/>
    </xf>
    <xf numFmtId="1" fontId="6" fillId="0" borderId="41" xfId="0" applyFont="1" applyBorder="1" applyAlignment="1">
      <alignment vertical="center" shrinkToFit="1"/>
    </xf>
    <xf numFmtId="1" fontId="6" fillId="0" borderId="37" xfId="0" applyFont="1" applyBorder="1" applyAlignment="1">
      <alignment vertical="center" shrinkToFit="1"/>
    </xf>
    <xf numFmtId="1" fontId="6" fillId="0" borderId="38" xfId="0" applyFont="1" applyBorder="1" applyAlignment="1">
      <alignment vertical="center" shrinkToFit="1"/>
    </xf>
    <xf numFmtId="1" fontId="6" fillId="0" borderId="39" xfId="0" applyFont="1" applyBorder="1" applyAlignment="1">
      <alignment vertical="center" shrinkToFit="1"/>
    </xf>
    <xf numFmtId="1" fontId="16" fillId="0" borderId="40" xfId="0" applyFont="1" applyBorder="1" applyAlignment="1">
      <alignment vertical="center" shrinkToFit="1"/>
    </xf>
    <xf numFmtId="1" fontId="16" fillId="0" borderId="0" xfId="0" applyFont="1" applyBorder="1" applyAlignment="1">
      <alignment vertical="center" shrinkToFit="1"/>
    </xf>
    <xf numFmtId="1" fontId="16" fillId="0" borderId="41" xfId="0" applyFont="1" applyBorder="1" applyAlignment="1">
      <alignment vertical="center" shrinkToFit="1"/>
    </xf>
    <xf numFmtId="1" fontId="16" fillId="0" borderId="37" xfId="0" applyFont="1" applyBorder="1" applyAlignment="1">
      <alignment vertical="center" shrinkToFit="1"/>
    </xf>
    <xf numFmtId="1" fontId="16" fillId="0" borderId="38" xfId="0" applyFont="1" applyBorder="1" applyAlignment="1">
      <alignment vertical="center" shrinkToFit="1"/>
    </xf>
    <xf numFmtId="1" fontId="16" fillId="0" borderId="39" xfId="0" applyFont="1" applyBorder="1" applyAlignment="1">
      <alignment vertical="center" shrinkToFit="1"/>
    </xf>
  </cellXfs>
  <cellStyles count="14">
    <cellStyle name="STYL0 - スタイル1" xfId="7" xr:uid="{00000000-0005-0000-0000-000000000000}"/>
    <cellStyle name="STYL1 - スタイル2" xfId="8" xr:uid="{00000000-0005-0000-0000-000001000000}"/>
    <cellStyle name="STYL2 - スタイル3" xfId="9" xr:uid="{00000000-0005-0000-0000-000002000000}"/>
    <cellStyle name="STYL3 - スタイル4" xfId="10" xr:uid="{00000000-0005-0000-0000-000003000000}"/>
    <cellStyle name="STYL4 - スタイル5" xfId="3" xr:uid="{00000000-0005-0000-0000-000004000000}"/>
    <cellStyle name="STYL5 - スタイル6" xfId="6" xr:uid="{00000000-0005-0000-0000-000005000000}"/>
    <cellStyle name="STYL6 - スタイル7" xfId="11" xr:uid="{00000000-0005-0000-0000-000006000000}"/>
    <cellStyle name="STYL7 - スタイル8" xfId="4" xr:uid="{00000000-0005-0000-0000-000007000000}"/>
    <cellStyle name="桁区切り [0.00]" xfId="1" builtinId="3"/>
    <cellStyle name="桁区切り 2" xfId="5" xr:uid="{00000000-0005-0000-0000-000009000000}"/>
    <cellStyle name="標準" xfId="0" builtinId="0"/>
    <cellStyle name="標準 2" xfId="12" xr:uid="{00000000-0005-0000-0000-00000B000000}"/>
    <cellStyle name="標準 3" xfId="13" xr:uid="{00000000-0005-0000-0000-00000C000000}"/>
    <cellStyle name="標準 4" xfId="2" xr:uid="{00000000-0005-0000-0000-00000D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14</xdr:row>
      <xdr:rowOff>0</xdr:rowOff>
    </xdr:from>
    <xdr:to>
      <xdr:col>32</xdr:col>
      <xdr:colOff>22860</xdr:colOff>
      <xdr:row>16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A412615-36B3-44A3-9210-4A209F5AA2C5}"/>
            </a:ext>
          </a:extLst>
        </xdr:cNvPr>
        <xdr:cNvSpPr/>
      </xdr:nvSpPr>
      <xdr:spPr bwMode="auto">
        <a:xfrm>
          <a:off x="5547360" y="3009900"/>
          <a:ext cx="815340" cy="76962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14</xdr:row>
      <xdr:rowOff>0</xdr:rowOff>
    </xdr:from>
    <xdr:to>
      <xdr:col>32</xdr:col>
      <xdr:colOff>22860</xdr:colOff>
      <xdr:row>16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C45953B-8168-452D-8B11-A11478B51C09}"/>
            </a:ext>
          </a:extLst>
        </xdr:cNvPr>
        <xdr:cNvSpPr/>
      </xdr:nvSpPr>
      <xdr:spPr bwMode="auto">
        <a:xfrm>
          <a:off x="5547360" y="3009900"/>
          <a:ext cx="815340" cy="76962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14</xdr:row>
      <xdr:rowOff>0</xdr:rowOff>
    </xdr:from>
    <xdr:to>
      <xdr:col>32</xdr:col>
      <xdr:colOff>22860</xdr:colOff>
      <xdr:row>16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5C14950-F340-490B-AD81-DFE7F46FD445}"/>
            </a:ext>
          </a:extLst>
        </xdr:cNvPr>
        <xdr:cNvSpPr/>
      </xdr:nvSpPr>
      <xdr:spPr bwMode="auto">
        <a:xfrm>
          <a:off x="5547360" y="3009900"/>
          <a:ext cx="815340" cy="76962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9"/>
  <sheetViews>
    <sheetView showZeros="0" workbookViewId="0">
      <selection activeCell="M11" sqref="M11:Q13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>
      <c r="B1" s="3"/>
      <c r="C1" s="3"/>
      <c r="D1" s="3"/>
      <c r="E1" s="3"/>
      <c r="F1" s="3"/>
      <c r="G1" s="3"/>
      <c r="H1" s="3"/>
      <c r="I1" s="5"/>
      <c r="J1" s="24" t="s">
        <v>27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7"/>
      <c r="Z1" s="3"/>
      <c r="AA1" s="3"/>
      <c r="AB1" s="34" t="s">
        <v>37</v>
      </c>
      <c r="AC1" s="34"/>
      <c r="AD1" s="34"/>
      <c r="AE1" s="34"/>
      <c r="AF1" s="34"/>
      <c r="AG1" s="34"/>
    </row>
    <row r="2" spans="1:39" ht="20.100000000000001" customHeight="1">
      <c r="A2" s="78" t="str">
        <f>+見積書!A2</f>
        <v>兵庫県立○○病院長　様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Z2" s="6"/>
      <c r="AA2" s="8" t="s">
        <v>1</v>
      </c>
      <c r="AB2" s="33">
        <f>+見積書!AB2</f>
        <v>0</v>
      </c>
      <c r="AC2" s="33"/>
      <c r="AD2" s="33"/>
      <c r="AE2" s="33"/>
      <c r="AF2" s="33"/>
      <c r="AG2" s="33"/>
    </row>
    <row r="3" spans="1:39" ht="21.9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5">
        <f ca="1">見積書!Y3</f>
        <v>44945</v>
      </c>
      <c r="Z3" s="25"/>
      <c r="AA3" s="25"/>
      <c r="AB3" s="25"/>
      <c r="AC3" s="25"/>
      <c r="AD3" s="25"/>
      <c r="AE3" s="25"/>
      <c r="AF3" s="25"/>
      <c r="AG3" s="25"/>
    </row>
    <row r="4" spans="1:39" ht="6" customHeight="1"/>
    <row r="5" spans="1:39" s="1" customFormat="1" ht="20.100000000000001" customHeight="1">
      <c r="M5" s="26" t="s">
        <v>2</v>
      </c>
      <c r="N5" s="27"/>
      <c r="O5" s="27"/>
      <c r="P5" s="27"/>
      <c r="Q5" s="27"/>
      <c r="R5" s="28">
        <f>見積書!R5</f>
        <v>1</v>
      </c>
      <c r="S5" s="28"/>
      <c r="T5" s="28">
        <f>見積書!T5</f>
        <v>1</v>
      </c>
      <c r="U5" s="28"/>
      <c r="V5" s="28">
        <f>見積書!V5</f>
        <v>2</v>
      </c>
      <c r="W5" s="28"/>
      <c r="X5" s="28">
        <f>見積書!X5</f>
        <v>3</v>
      </c>
      <c r="Y5" s="29"/>
      <c r="AM5"/>
    </row>
    <row r="6" spans="1:39" s="1" customFormat="1" ht="17.100000000000001" customHeight="1">
      <c r="M6" s="30" t="s">
        <v>3</v>
      </c>
      <c r="N6" s="30"/>
      <c r="O6" s="30"/>
      <c r="P6" s="30"/>
      <c r="Q6" s="30"/>
      <c r="R6" s="31" t="str">
        <f>見積書!R6</f>
        <v>神戸市</v>
      </c>
      <c r="S6" s="31"/>
      <c r="T6" s="31"/>
      <c r="U6" s="31"/>
      <c r="V6" s="31"/>
      <c r="W6" s="31"/>
      <c r="X6" s="31"/>
      <c r="Y6" s="31"/>
      <c r="Z6" s="32"/>
      <c r="AA6" s="32"/>
      <c r="AB6" s="32"/>
      <c r="AC6" s="32"/>
      <c r="AD6" s="32"/>
      <c r="AE6" s="32"/>
      <c r="AF6" s="32"/>
      <c r="AG6" s="32"/>
    </row>
    <row r="7" spans="1:39" s="1" customFormat="1" ht="17.100000000000001" customHeight="1">
      <c r="M7" s="30" t="s">
        <v>4</v>
      </c>
      <c r="N7" s="30"/>
      <c r="O7" s="30"/>
      <c r="P7" s="30"/>
      <c r="Q7" s="30"/>
      <c r="R7" s="31" t="str">
        <f>見積書!R7</f>
        <v>○○商事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9" s="1" customFormat="1" ht="17.100000000000001" customHeight="1">
      <c r="M8" s="30" t="s">
        <v>5</v>
      </c>
      <c r="N8" s="30"/>
      <c r="O8" s="30"/>
      <c r="P8" s="30"/>
      <c r="Q8" s="30"/>
      <c r="R8" s="31" t="str">
        <f>見積書!R8</f>
        <v>山田太郎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9" s="1" customFormat="1" ht="17.100000000000001" customHeight="1">
      <c r="M9" s="30" t="s">
        <v>6</v>
      </c>
      <c r="N9" s="30"/>
      <c r="O9" s="30"/>
      <c r="P9" s="30"/>
      <c r="Q9" s="30"/>
      <c r="R9" s="31" t="str">
        <f>見積書!R9</f>
        <v>００－００００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9" s="1" customFormat="1" ht="17.100000000000001" customHeight="1">
      <c r="M10" s="30" t="s">
        <v>7</v>
      </c>
      <c r="N10" s="30"/>
      <c r="O10" s="30"/>
      <c r="P10" s="30"/>
      <c r="Q10" s="30"/>
      <c r="R10" s="31">
        <f>見積書!R10</f>
        <v>89898989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9" s="1" customFormat="1" ht="17.100000000000001" customHeight="1">
      <c r="M11" s="125" t="s">
        <v>58</v>
      </c>
      <c r="N11" s="126"/>
      <c r="O11" s="126"/>
      <c r="P11" s="126"/>
      <c r="Q11" s="127"/>
      <c r="R11" s="31" t="str">
        <f>見積書!R11</f>
        <v>太田次郎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9" s="1" customFormat="1" ht="17.100000000000001" customHeight="1">
      <c r="M12" s="125" t="s">
        <v>56</v>
      </c>
      <c r="N12" s="126"/>
      <c r="O12" s="126"/>
      <c r="P12" s="126"/>
      <c r="Q12" s="127"/>
      <c r="R12" s="31">
        <f>見積書!R12</f>
        <v>121212121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9" s="1" customFormat="1" ht="17.100000000000001" customHeight="1">
      <c r="M13" s="128" t="s">
        <v>57</v>
      </c>
      <c r="N13" s="129"/>
      <c r="O13" s="129"/>
      <c r="P13" s="129"/>
      <c r="Q13" s="130"/>
      <c r="R13" s="35" t="str">
        <f>見積書!R13</f>
        <v>gjagoijgoijiogjp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9" ht="5.45" customHeight="1"/>
    <row r="15" spans="1:39" s="1" customFormat="1" ht="18" customHeight="1">
      <c r="C15" s="4" t="s">
        <v>28</v>
      </c>
    </row>
    <row r="16" spans="1:39" s="1" customFormat="1" ht="39.950000000000003" customHeight="1">
      <c r="H16" s="36" t="s">
        <v>9</v>
      </c>
      <c r="I16" s="37"/>
      <c r="J16" s="37"/>
      <c r="K16" s="38"/>
      <c r="L16" s="39">
        <f>+Y39</f>
        <v>73790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7" t="s">
        <v>10</v>
      </c>
      <c r="Z16" s="40"/>
    </row>
    <row r="17" spans="1:33" s="1" customFormat="1" ht="6.6" customHeight="1"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3"/>
      <c r="Z17" s="13"/>
    </row>
    <row r="18" spans="1:33" ht="33" customHeight="1">
      <c r="A18" s="19" t="s">
        <v>55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54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" customFormat="1" ht="20.100000000000001" customHeight="1">
      <c r="A19" s="41" t="s">
        <v>11</v>
      </c>
      <c r="B19" s="28"/>
      <c r="C19" s="28"/>
      <c r="D19" s="28"/>
      <c r="E19" s="28"/>
      <c r="F19" s="28" t="s">
        <v>12</v>
      </c>
      <c r="G19" s="28"/>
      <c r="H19" s="28"/>
      <c r="I19" s="28"/>
      <c r="J19" s="28"/>
      <c r="K19" s="28"/>
      <c r="L19" s="28"/>
      <c r="M19" s="28"/>
      <c r="N19" s="28"/>
      <c r="O19" s="42" t="s">
        <v>13</v>
      </c>
      <c r="P19" s="42"/>
      <c r="Q19" s="42"/>
      <c r="R19" s="28" t="s">
        <v>14</v>
      </c>
      <c r="S19" s="28"/>
      <c r="T19" s="28"/>
      <c r="U19" s="28" t="s">
        <v>15</v>
      </c>
      <c r="V19" s="28"/>
      <c r="W19" s="28"/>
      <c r="X19" s="28"/>
      <c r="Y19" s="28" t="s">
        <v>16</v>
      </c>
      <c r="Z19" s="28"/>
      <c r="AA19" s="28"/>
      <c r="AB19" s="28"/>
      <c r="AC19" s="28"/>
      <c r="AD19" s="28"/>
      <c r="AE19" s="28" t="s">
        <v>17</v>
      </c>
      <c r="AF19" s="28"/>
      <c r="AG19" s="29"/>
    </row>
    <row r="20" spans="1:33" s="1" customFormat="1" ht="23.45" customHeight="1">
      <c r="A20" s="43">
        <f>見積書!A20</f>
        <v>0</v>
      </c>
      <c r="B20" s="44"/>
      <c r="C20" s="44"/>
      <c r="D20" s="44"/>
      <c r="E20" s="44"/>
      <c r="F20" s="44" t="str">
        <f>見積書!F20</f>
        <v>にんじん</v>
      </c>
      <c r="G20" s="44"/>
      <c r="H20" s="44"/>
      <c r="I20" s="44"/>
      <c r="J20" s="44"/>
      <c r="K20" s="44"/>
      <c r="L20" s="44"/>
      <c r="M20" s="44"/>
      <c r="N20" s="44"/>
      <c r="O20" s="23" t="str">
        <f>見積書!O20</f>
        <v>〇</v>
      </c>
      <c r="P20" s="23"/>
      <c r="Q20" s="23"/>
      <c r="R20" s="45">
        <f>見積書!R20</f>
        <v>1</v>
      </c>
      <c r="S20" s="45"/>
      <c r="T20" s="45"/>
      <c r="U20" s="45">
        <f>見積書!U20</f>
        <v>1500</v>
      </c>
      <c r="V20" s="45"/>
      <c r="W20" s="45"/>
      <c r="X20" s="45"/>
      <c r="Y20" s="46">
        <f t="shared" ref="Y20:Y34" si="0">IF(R20="","",U20*R20)</f>
        <v>1500</v>
      </c>
      <c r="Z20" s="46"/>
      <c r="AA20" s="46"/>
      <c r="AB20" s="46"/>
      <c r="AC20" s="46"/>
      <c r="AD20" s="46"/>
      <c r="AE20" s="23"/>
      <c r="AF20" s="23"/>
      <c r="AG20" s="47"/>
    </row>
    <row r="21" spans="1:33" s="1" customFormat="1" ht="23.45" customHeight="1">
      <c r="A21" s="21">
        <f>見積書!A21</f>
        <v>0</v>
      </c>
      <c r="B21" s="22"/>
      <c r="C21" s="22"/>
      <c r="D21" s="22"/>
      <c r="E21" s="22"/>
      <c r="F21" s="22" t="str">
        <f>見積書!F21</f>
        <v>ごぼう</v>
      </c>
      <c r="G21" s="22"/>
      <c r="H21" s="22"/>
      <c r="I21" s="22"/>
      <c r="J21" s="22"/>
      <c r="K21" s="22"/>
      <c r="L21" s="22"/>
      <c r="M21" s="22"/>
      <c r="N21" s="22"/>
      <c r="O21" s="23" t="str">
        <f>見積書!O21</f>
        <v>〇</v>
      </c>
      <c r="P21" s="23"/>
      <c r="Q21" s="23"/>
      <c r="R21" s="15">
        <f>見積書!R21</f>
        <v>2</v>
      </c>
      <c r="S21" s="15"/>
      <c r="T21" s="15"/>
      <c r="U21" s="15">
        <f>見積書!U21</f>
        <v>1400</v>
      </c>
      <c r="V21" s="15"/>
      <c r="W21" s="15"/>
      <c r="X21" s="15"/>
      <c r="Y21" s="16">
        <f t="shared" si="0"/>
        <v>2800</v>
      </c>
      <c r="Z21" s="16"/>
      <c r="AA21" s="16"/>
      <c r="AB21" s="16"/>
      <c r="AC21" s="16"/>
      <c r="AD21" s="16"/>
      <c r="AE21" s="17"/>
      <c r="AF21" s="17"/>
      <c r="AG21" s="18"/>
    </row>
    <row r="22" spans="1:33" s="1" customFormat="1" ht="23.45" customHeight="1">
      <c r="A22" s="21">
        <f>見積書!A22</f>
        <v>0</v>
      </c>
      <c r="B22" s="22"/>
      <c r="C22" s="22"/>
      <c r="D22" s="22"/>
      <c r="E22" s="22"/>
      <c r="F22" s="22" t="str">
        <f>見積書!F22</f>
        <v>割り箸</v>
      </c>
      <c r="G22" s="22"/>
      <c r="H22" s="22"/>
      <c r="I22" s="22"/>
      <c r="J22" s="22"/>
      <c r="K22" s="22"/>
      <c r="L22" s="22"/>
      <c r="M22" s="22"/>
      <c r="N22" s="22"/>
      <c r="O22" s="23">
        <f>見積書!O22</f>
        <v>0</v>
      </c>
      <c r="P22" s="23"/>
      <c r="Q22" s="23"/>
      <c r="R22" s="15">
        <f>見積書!R22</f>
        <v>3</v>
      </c>
      <c r="S22" s="15"/>
      <c r="T22" s="15"/>
      <c r="U22" s="15">
        <f>見積書!U22</f>
        <v>1300</v>
      </c>
      <c r="V22" s="15"/>
      <c r="W22" s="15"/>
      <c r="X22" s="15"/>
      <c r="Y22" s="16">
        <f t="shared" si="0"/>
        <v>3900</v>
      </c>
      <c r="Z22" s="16"/>
      <c r="AA22" s="16"/>
      <c r="AB22" s="16"/>
      <c r="AC22" s="16"/>
      <c r="AD22" s="16"/>
      <c r="AE22" s="17"/>
      <c r="AF22" s="17"/>
      <c r="AG22" s="18"/>
    </row>
    <row r="23" spans="1:33" s="1" customFormat="1" ht="23.45" customHeight="1">
      <c r="A23" s="21">
        <f>見積書!A23</f>
        <v>0</v>
      </c>
      <c r="B23" s="22"/>
      <c r="C23" s="22"/>
      <c r="D23" s="22"/>
      <c r="E23" s="22"/>
      <c r="F23" s="22" t="str">
        <f>見積書!F23</f>
        <v>洗剤</v>
      </c>
      <c r="G23" s="22"/>
      <c r="H23" s="22"/>
      <c r="I23" s="22"/>
      <c r="J23" s="22"/>
      <c r="K23" s="22"/>
      <c r="L23" s="22"/>
      <c r="M23" s="22"/>
      <c r="N23" s="22"/>
      <c r="O23" s="23">
        <f>見積書!O23</f>
        <v>0</v>
      </c>
      <c r="P23" s="23"/>
      <c r="Q23" s="23"/>
      <c r="R23" s="15">
        <f>見積書!R23</f>
        <v>4</v>
      </c>
      <c r="S23" s="15"/>
      <c r="T23" s="15"/>
      <c r="U23" s="15">
        <f>見積書!U23</f>
        <v>1200</v>
      </c>
      <c r="V23" s="15"/>
      <c r="W23" s="15"/>
      <c r="X23" s="15"/>
      <c r="Y23" s="16">
        <f t="shared" ref="Y23:Y29" si="1">IF(R23="","",U23*R23)</f>
        <v>4800</v>
      </c>
      <c r="Z23" s="16"/>
      <c r="AA23" s="16"/>
      <c r="AB23" s="16"/>
      <c r="AC23" s="16"/>
      <c r="AD23" s="16"/>
      <c r="AE23" s="17"/>
      <c r="AF23" s="17"/>
      <c r="AG23" s="18"/>
    </row>
    <row r="24" spans="1:33" s="1" customFormat="1" ht="23.45" customHeight="1">
      <c r="A24" s="21">
        <f>見積書!A24</f>
        <v>0</v>
      </c>
      <c r="B24" s="22"/>
      <c r="C24" s="22"/>
      <c r="D24" s="22"/>
      <c r="E24" s="22"/>
      <c r="F24" s="22" t="str">
        <f>見積書!F24</f>
        <v>白菜</v>
      </c>
      <c r="G24" s="22"/>
      <c r="H24" s="22"/>
      <c r="I24" s="22"/>
      <c r="J24" s="22"/>
      <c r="K24" s="22"/>
      <c r="L24" s="22"/>
      <c r="M24" s="22"/>
      <c r="N24" s="22"/>
      <c r="O24" s="23" t="str">
        <f>見積書!O24</f>
        <v>〇</v>
      </c>
      <c r="P24" s="23"/>
      <c r="Q24" s="23"/>
      <c r="R24" s="15">
        <f>見積書!R24</f>
        <v>5</v>
      </c>
      <c r="S24" s="15"/>
      <c r="T24" s="15"/>
      <c r="U24" s="15">
        <f>見積書!U24</f>
        <v>1100</v>
      </c>
      <c r="V24" s="15"/>
      <c r="W24" s="15"/>
      <c r="X24" s="15"/>
      <c r="Y24" s="16">
        <f t="shared" ref="Y24:Y26" si="2">IF(R24="","",U24*R24)</f>
        <v>5500</v>
      </c>
      <c r="Z24" s="16"/>
      <c r="AA24" s="16"/>
      <c r="AB24" s="16"/>
      <c r="AC24" s="16"/>
      <c r="AD24" s="16"/>
      <c r="AE24" s="17"/>
      <c r="AF24" s="17"/>
      <c r="AG24" s="18"/>
    </row>
    <row r="25" spans="1:33" s="1" customFormat="1" ht="23.45" customHeight="1">
      <c r="A25" s="21">
        <f>見積書!A25</f>
        <v>0</v>
      </c>
      <c r="B25" s="22"/>
      <c r="C25" s="22"/>
      <c r="D25" s="22"/>
      <c r="E25" s="22"/>
      <c r="F25" s="22" t="str">
        <f>見積書!F25</f>
        <v>キャベツ</v>
      </c>
      <c r="G25" s="22"/>
      <c r="H25" s="22"/>
      <c r="I25" s="22"/>
      <c r="J25" s="22"/>
      <c r="K25" s="22"/>
      <c r="L25" s="22"/>
      <c r="M25" s="22"/>
      <c r="N25" s="22"/>
      <c r="O25" s="23" t="str">
        <f>見積書!O25</f>
        <v>〇</v>
      </c>
      <c r="P25" s="23"/>
      <c r="Q25" s="23"/>
      <c r="R25" s="15">
        <f>見積書!R25</f>
        <v>6</v>
      </c>
      <c r="S25" s="15"/>
      <c r="T25" s="15"/>
      <c r="U25" s="15">
        <f>見積書!U25</f>
        <v>1000</v>
      </c>
      <c r="V25" s="15"/>
      <c r="W25" s="15"/>
      <c r="X25" s="15"/>
      <c r="Y25" s="16">
        <f t="shared" si="2"/>
        <v>6000</v>
      </c>
      <c r="Z25" s="16"/>
      <c r="AA25" s="16"/>
      <c r="AB25" s="16"/>
      <c r="AC25" s="16"/>
      <c r="AD25" s="16"/>
      <c r="AE25" s="17"/>
      <c r="AF25" s="17"/>
      <c r="AG25" s="18"/>
    </row>
    <row r="26" spans="1:33" s="1" customFormat="1" ht="23.45" customHeight="1">
      <c r="A26" s="21">
        <f>見積書!A26</f>
        <v>0</v>
      </c>
      <c r="B26" s="22"/>
      <c r="C26" s="22"/>
      <c r="D26" s="22"/>
      <c r="E26" s="22"/>
      <c r="F26" s="22" t="str">
        <f>見積書!F26</f>
        <v>ピーマン</v>
      </c>
      <c r="G26" s="22"/>
      <c r="H26" s="22"/>
      <c r="I26" s="22"/>
      <c r="J26" s="22"/>
      <c r="K26" s="22"/>
      <c r="L26" s="22"/>
      <c r="M26" s="22"/>
      <c r="N26" s="22"/>
      <c r="O26" s="23" t="str">
        <f>見積書!O26</f>
        <v>〇</v>
      </c>
      <c r="P26" s="23"/>
      <c r="Q26" s="23"/>
      <c r="R26" s="15">
        <f>見積書!R26</f>
        <v>7</v>
      </c>
      <c r="S26" s="15"/>
      <c r="T26" s="15"/>
      <c r="U26" s="15">
        <f>見積書!U26</f>
        <v>900</v>
      </c>
      <c r="V26" s="15"/>
      <c r="W26" s="15"/>
      <c r="X26" s="15"/>
      <c r="Y26" s="16">
        <f t="shared" si="2"/>
        <v>6300</v>
      </c>
      <c r="Z26" s="16"/>
      <c r="AA26" s="16"/>
      <c r="AB26" s="16"/>
      <c r="AC26" s="16"/>
      <c r="AD26" s="16"/>
      <c r="AE26" s="17"/>
      <c r="AF26" s="17"/>
      <c r="AG26" s="18"/>
    </row>
    <row r="27" spans="1:33" s="1" customFormat="1" ht="23.45" customHeight="1">
      <c r="A27" s="21">
        <f>見積書!A27</f>
        <v>0</v>
      </c>
      <c r="B27" s="22"/>
      <c r="C27" s="22"/>
      <c r="D27" s="22"/>
      <c r="E27" s="22"/>
      <c r="F27" s="22" t="str">
        <f>見積書!F27</f>
        <v>米</v>
      </c>
      <c r="G27" s="22"/>
      <c r="H27" s="22"/>
      <c r="I27" s="22"/>
      <c r="J27" s="22"/>
      <c r="K27" s="22"/>
      <c r="L27" s="22"/>
      <c r="M27" s="22"/>
      <c r="N27" s="22"/>
      <c r="O27" s="23" t="str">
        <f>見積書!O27</f>
        <v>〇</v>
      </c>
      <c r="P27" s="23"/>
      <c r="Q27" s="23"/>
      <c r="R27" s="15">
        <f>見積書!R27</f>
        <v>8</v>
      </c>
      <c r="S27" s="15"/>
      <c r="T27" s="15"/>
      <c r="U27" s="15">
        <f>見積書!U27</f>
        <v>800</v>
      </c>
      <c r="V27" s="15"/>
      <c r="W27" s="15"/>
      <c r="X27" s="15"/>
      <c r="Y27" s="16">
        <f t="shared" si="1"/>
        <v>6400</v>
      </c>
      <c r="Z27" s="16"/>
      <c r="AA27" s="16"/>
      <c r="AB27" s="16"/>
      <c r="AC27" s="16"/>
      <c r="AD27" s="16"/>
      <c r="AE27" s="17"/>
      <c r="AF27" s="17"/>
      <c r="AG27" s="18"/>
    </row>
    <row r="28" spans="1:33" s="1" customFormat="1" ht="23.45" customHeight="1">
      <c r="A28" s="21">
        <f>見積書!A28</f>
        <v>0</v>
      </c>
      <c r="B28" s="22"/>
      <c r="C28" s="22"/>
      <c r="D28" s="22"/>
      <c r="E28" s="22"/>
      <c r="F28" s="22" t="str">
        <f>見積書!F28</f>
        <v>お茶</v>
      </c>
      <c r="G28" s="22"/>
      <c r="H28" s="22"/>
      <c r="I28" s="22"/>
      <c r="J28" s="22"/>
      <c r="K28" s="22"/>
      <c r="L28" s="22"/>
      <c r="M28" s="22"/>
      <c r="N28" s="22"/>
      <c r="O28" s="23" t="str">
        <f>見積書!O28</f>
        <v>〇</v>
      </c>
      <c r="P28" s="23"/>
      <c r="Q28" s="23"/>
      <c r="R28" s="15">
        <f>見積書!R28</f>
        <v>9</v>
      </c>
      <c r="S28" s="15"/>
      <c r="T28" s="15"/>
      <c r="U28" s="15">
        <f>見積書!U28</f>
        <v>700</v>
      </c>
      <c r="V28" s="15"/>
      <c r="W28" s="15"/>
      <c r="X28" s="15"/>
      <c r="Y28" s="16">
        <f t="shared" si="1"/>
        <v>6300</v>
      </c>
      <c r="Z28" s="16"/>
      <c r="AA28" s="16"/>
      <c r="AB28" s="16"/>
      <c r="AC28" s="16"/>
      <c r="AD28" s="16"/>
      <c r="AE28" s="17"/>
      <c r="AF28" s="17"/>
      <c r="AG28" s="18"/>
    </row>
    <row r="29" spans="1:33" s="1" customFormat="1" ht="23.45" customHeight="1">
      <c r="A29" s="21">
        <f>見積書!A29</f>
        <v>0</v>
      </c>
      <c r="B29" s="22"/>
      <c r="C29" s="22"/>
      <c r="D29" s="22"/>
      <c r="E29" s="22"/>
      <c r="F29" s="22" t="str">
        <f>見積書!F29</f>
        <v>石けん</v>
      </c>
      <c r="G29" s="22"/>
      <c r="H29" s="22"/>
      <c r="I29" s="22"/>
      <c r="J29" s="22"/>
      <c r="K29" s="22"/>
      <c r="L29" s="22"/>
      <c r="M29" s="22"/>
      <c r="N29" s="22"/>
      <c r="O29" s="23">
        <f>見積書!O29</f>
        <v>0</v>
      </c>
      <c r="P29" s="23"/>
      <c r="Q29" s="23"/>
      <c r="R29" s="15">
        <f>見積書!R29</f>
        <v>10</v>
      </c>
      <c r="S29" s="15"/>
      <c r="T29" s="15"/>
      <c r="U29" s="15">
        <f>見積書!U29</f>
        <v>600</v>
      </c>
      <c r="V29" s="15"/>
      <c r="W29" s="15"/>
      <c r="X29" s="15"/>
      <c r="Y29" s="16">
        <f t="shared" si="1"/>
        <v>6000</v>
      </c>
      <c r="Z29" s="16"/>
      <c r="AA29" s="16"/>
      <c r="AB29" s="16"/>
      <c r="AC29" s="16"/>
      <c r="AD29" s="16"/>
      <c r="AE29" s="17"/>
      <c r="AF29" s="17"/>
      <c r="AG29" s="18"/>
    </row>
    <row r="30" spans="1:33" s="1" customFormat="1" ht="23.45" customHeight="1">
      <c r="A30" s="21">
        <f>見積書!A30</f>
        <v>0</v>
      </c>
      <c r="B30" s="22"/>
      <c r="C30" s="22"/>
      <c r="D30" s="22"/>
      <c r="E30" s="22"/>
      <c r="F30" s="22" t="str">
        <f>見積書!F30</f>
        <v>豆</v>
      </c>
      <c r="G30" s="22"/>
      <c r="H30" s="22"/>
      <c r="I30" s="22"/>
      <c r="J30" s="22"/>
      <c r="K30" s="22"/>
      <c r="L30" s="22"/>
      <c r="M30" s="22"/>
      <c r="N30" s="22"/>
      <c r="O30" s="23" t="str">
        <f>見積書!O30</f>
        <v>〇</v>
      </c>
      <c r="P30" s="23"/>
      <c r="Q30" s="23"/>
      <c r="R30" s="15">
        <f>見積書!R30</f>
        <v>11</v>
      </c>
      <c r="S30" s="15"/>
      <c r="T30" s="15"/>
      <c r="U30" s="15">
        <f>見積書!U30</f>
        <v>500</v>
      </c>
      <c r="V30" s="15"/>
      <c r="W30" s="15"/>
      <c r="X30" s="15"/>
      <c r="Y30" s="16">
        <f t="shared" si="0"/>
        <v>5500</v>
      </c>
      <c r="Z30" s="16"/>
      <c r="AA30" s="16"/>
      <c r="AB30" s="16"/>
      <c r="AC30" s="16"/>
      <c r="AD30" s="16"/>
      <c r="AE30" s="17"/>
      <c r="AF30" s="17"/>
      <c r="AG30" s="18"/>
    </row>
    <row r="31" spans="1:33" s="1" customFormat="1" ht="23.45" customHeight="1">
      <c r="A31" s="21">
        <f>見積書!A31</f>
        <v>0</v>
      </c>
      <c r="B31" s="22"/>
      <c r="C31" s="22"/>
      <c r="D31" s="22"/>
      <c r="E31" s="22"/>
      <c r="F31" s="22" t="str">
        <f>見積書!F31</f>
        <v>あわ</v>
      </c>
      <c r="G31" s="22"/>
      <c r="H31" s="22"/>
      <c r="I31" s="22"/>
      <c r="J31" s="22"/>
      <c r="K31" s="22"/>
      <c r="L31" s="22"/>
      <c r="M31" s="22"/>
      <c r="N31" s="22"/>
      <c r="O31" s="23" t="str">
        <f>見積書!O31</f>
        <v>〇</v>
      </c>
      <c r="P31" s="23"/>
      <c r="Q31" s="23"/>
      <c r="R31" s="15">
        <f>見積書!R31</f>
        <v>12</v>
      </c>
      <c r="S31" s="15"/>
      <c r="T31" s="15"/>
      <c r="U31" s="15">
        <f>見積書!U31</f>
        <v>400</v>
      </c>
      <c r="V31" s="15"/>
      <c r="W31" s="15"/>
      <c r="X31" s="15"/>
      <c r="Y31" s="16">
        <f t="shared" si="0"/>
        <v>4800</v>
      </c>
      <c r="Z31" s="16"/>
      <c r="AA31" s="16"/>
      <c r="AB31" s="16"/>
      <c r="AC31" s="16"/>
      <c r="AD31" s="16"/>
      <c r="AE31" s="17"/>
      <c r="AF31" s="17"/>
      <c r="AG31" s="18"/>
    </row>
    <row r="32" spans="1:33" s="1" customFormat="1" ht="23.45" customHeight="1">
      <c r="A32" s="21">
        <f>見積書!A32</f>
        <v>0</v>
      </c>
      <c r="B32" s="22"/>
      <c r="C32" s="22"/>
      <c r="D32" s="22"/>
      <c r="E32" s="22"/>
      <c r="F32" s="22" t="str">
        <f>見積書!F32</f>
        <v>ひえ</v>
      </c>
      <c r="G32" s="22"/>
      <c r="H32" s="22"/>
      <c r="I32" s="22"/>
      <c r="J32" s="22"/>
      <c r="K32" s="22"/>
      <c r="L32" s="22"/>
      <c r="M32" s="22"/>
      <c r="N32" s="22"/>
      <c r="O32" s="23" t="str">
        <f>見積書!O32</f>
        <v>〇</v>
      </c>
      <c r="P32" s="23"/>
      <c r="Q32" s="23"/>
      <c r="R32" s="15">
        <f>見積書!R32</f>
        <v>13</v>
      </c>
      <c r="S32" s="15"/>
      <c r="T32" s="15"/>
      <c r="U32" s="15">
        <f>見積書!U32</f>
        <v>300</v>
      </c>
      <c r="V32" s="15"/>
      <c r="W32" s="15"/>
      <c r="X32" s="15"/>
      <c r="Y32" s="16">
        <f t="shared" si="0"/>
        <v>3900</v>
      </c>
      <c r="Z32" s="16"/>
      <c r="AA32" s="16"/>
      <c r="AB32" s="16"/>
      <c r="AC32" s="16"/>
      <c r="AD32" s="16"/>
      <c r="AE32" s="17"/>
      <c r="AF32" s="17"/>
      <c r="AG32" s="18"/>
    </row>
    <row r="33" spans="1:33" s="1" customFormat="1" ht="23.45" customHeight="1">
      <c r="A33" s="21">
        <f>見積書!A33</f>
        <v>0</v>
      </c>
      <c r="B33" s="22"/>
      <c r="C33" s="22"/>
      <c r="D33" s="22"/>
      <c r="E33" s="22"/>
      <c r="F33" s="22" t="str">
        <f>見積書!F33</f>
        <v>つまようじ</v>
      </c>
      <c r="G33" s="22"/>
      <c r="H33" s="22"/>
      <c r="I33" s="22"/>
      <c r="J33" s="22"/>
      <c r="K33" s="22"/>
      <c r="L33" s="22"/>
      <c r="M33" s="22"/>
      <c r="N33" s="22"/>
      <c r="O33" s="23">
        <f>見積書!O33</f>
        <v>0</v>
      </c>
      <c r="P33" s="23"/>
      <c r="Q33" s="23"/>
      <c r="R33" s="15">
        <f>見積書!R33</f>
        <v>14</v>
      </c>
      <c r="S33" s="15"/>
      <c r="T33" s="15"/>
      <c r="U33" s="15">
        <f>見積書!U33</f>
        <v>200</v>
      </c>
      <c r="V33" s="15"/>
      <c r="W33" s="15"/>
      <c r="X33" s="15"/>
      <c r="Y33" s="16">
        <f t="shared" si="0"/>
        <v>2800</v>
      </c>
      <c r="Z33" s="16"/>
      <c r="AA33" s="16"/>
      <c r="AB33" s="16"/>
      <c r="AC33" s="16"/>
      <c r="AD33" s="16"/>
      <c r="AE33" s="17"/>
      <c r="AF33" s="17"/>
      <c r="AG33" s="18"/>
    </row>
    <row r="34" spans="1:33" s="1" customFormat="1" ht="23.45" customHeight="1">
      <c r="A34" s="48">
        <f>見積書!A34</f>
        <v>0</v>
      </c>
      <c r="B34" s="49"/>
      <c r="C34" s="49"/>
      <c r="D34" s="49"/>
      <c r="E34" s="49"/>
      <c r="F34" s="49" t="str">
        <f>見積書!F34</f>
        <v>いも</v>
      </c>
      <c r="G34" s="49"/>
      <c r="H34" s="49"/>
      <c r="I34" s="49"/>
      <c r="J34" s="49"/>
      <c r="K34" s="49"/>
      <c r="L34" s="49"/>
      <c r="M34" s="49"/>
      <c r="N34" s="49"/>
      <c r="O34" s="50" t="str">
        <f>見積書!O34</f>
        <v>〇</v>
      </c>
      <c r="P34" s="50"/>
      <c r="Q34" s="50"/>
      <c r="R34" s="51">
        <f>見積書!R34</f>
        <v>15</v>
      </c>
      <c r="S34" s="51"/>
      <c r="T34" s="51"/>
      <c r="U34" s="51">
        <f>見積書!U34</f>
        <v>100</v>
      </c>
      <c r="V34" s="51"/>
      <c r="W34" s="51"/>
      <c r="X34" s="51"/>
      <c r="Y34" s="52">
        <f t="shared" si="0"/>
        <v>1500</v>
      </c>
      <c r="Z34" s="52"/>
      <c r="AA34" s="52"/>
      <c r="AB34" s="52"/>
      <c r="AC34" s="52"/>
      <c r="AD34" s="52"/>
      <c r="AE34" s="53"/>
      <c r="AF34" s="53"/>
      <c r="AG34" s="54"/>
    </row>
    <row r="35" spans="1:33" s="1" customFormat="1" ht="23.45" customHeight="1">
      <c r="A35" s="55" t="s">
        <v>19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58"/>
      <c r="S35" s="58"/>
      <c r="T35" s="58"/>
      <c r="U35" s="58"/>
      <c r="V35" s="58"/>
      <c r="W35" s="58"/>
      <c r="X35" s="59"/>
      <c r="Y35" s="60">
        <f>見積書!Y35</f>
        <v>68000</v>
      </c>
      <c r="Z35" s="60"/>
      <c r="AA35" s="60"/>
      <c r="AB35" s="60"/>
      <c r="AC35" s="60"/>
      <c r="AD35" s="60"/>
      <c r="AE35" s="61"/>
      <c r="AF35" s="61"/>
      <c r="AG35" s="62"/>
    </row>
    <row r="36" spans="1:33" s="1" customFormat="1" ht="23.45" customHeight="1">
      <c r="A36" s="63" t="s">
        <v>20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5"/>
      <c r="P36" s="65"/>
      <c r="Q36" s="65"/>
      <c r="R36" s="66"/>
      <c r="S36" s="66"/>
      <c r="T36" s="66"/>
      <c r="U36" s="66"/>
      <c r="V36" s="66"/>
      <c r="W36" s="66"/>
      <c r="X36" s="67"/>
      <c r="Y36" s="15">
        <f>見積書!Y36</f>
        <v>5790</v>
      </c>
      <c r="Z36" s="15"/>
      <c r="AA36" s="15"/>
      <c r="AB36" s="15"/>
      <c r="AC36" s="15"/>
      <c r="AD36" s="15"/>
      <c r="AE36" s="17"/>
      <c r="AF36" s="17"/>
      <c r="AG36" s="18"/>
    </row>
    <row r="37" spans="1:33" s="1" customFormat="1" ht="23.45" customHeight="1">
      <c r="A37" s="68" t="s">
        <v>21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>
        <f>見積書!O37</f>
        <v>17500</v>
      </c>
      <c r="P37" s="70"/>
      <c r="Q37" s="70"/>
      <c r="R37" s="70"/>
      <c r="S37" s="70"/>
      <c r="T37" s="70"/>
      <c r="U37" s="66"/>
      <c r="V37" s="66"/>
      <c r="W37" s="66"/>
      <c r="X37" s="67"/>
      <c r="Y37" s="15">
        <f>見積書!Y37</f>
        <v>1750</v>
      </c>
      <c r="Z37" s="15"/>
      <c r="AA37" s="15"/>
      <c r="AB37" s="15"/>
      <c r="AC37" s="15"/>
      <c r="AD37" s="15"/>
      <c r="AE37" s="17"/>
      <c r="AF37" s="17"/>
      <c r="AG37" s="18"/>
    </row>
    <row r="38" spans="1:33" s="1" customFormat="1" ht="23.45" customHeight="1">
      <c r="A38" s="71" t="s">
        <v>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>
        <f>見積書!O38</f>
        <v>50500</v>
      </c>
      <c r="P38" s="73"/>
      <c r="Q38" s="73"/>
      <c r="R38" s="74"/>
      <c r="S38" s="74"/>
      <c r="T38" s="74"/>
      <c r="U38" s="75"/>
      <c r="V38" s="75"/>
      <c r="W38" s="75"/>
      <c r="X38" s="76"/>
      <c r="Y38" s="77">
        <f>見積書!Y38</f>
        <v>4040</v>
      </c>
      <c r="Z38" s="77"/>
      <c r="AA38" s="77"/>
      <c r="AB38" s="77"/>
      <c r="AC38" s="77"/>
      <c r="AD38" s="77"/>
      <c r="AE38" s="53"/>
      <c r="AF38" s="53"/>
      <c r="AG38" s="54"/>
    </row>
    <row r="39" spans="1:33" s="1" customFormat="1" ht="23.45" customHeight="1">
      <c r="A39" s="79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1"/>
      <c r="P39" s="81"/>
      <c r="Q39" s="81"/>
      <c r="R39" s="82"/>
      <c r="S39" s="82"/>
      <c r="T39" s="82"/>
      <c r="U39" s="82"/>
      <c r="V39" s="82"/>
      <c r="W39" s="82"/>
      <c r="X39" s="83"/>
      <c r="Y39" s="84">
        <f>見積書!Y39</f>
        <v>73790</v>
      </c>
      <c r="Z39" s="84"/>
      <c r="AA39" s="84"/>
      <c r="AB39" s="84"/>
      <c r="AC39" s="84"/>
      <c r="AD39" s="84"/>
      <c r="AE39" s="28"/>
      <c r="AF39" s="28"/>
      <c r="AG39" s="29"/>
    </row>
    <row r="40" spans="1:33" s="1" customFormat="1" ht="2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</row>
    <row r="41" spans="1:33" s="1" customFormat="1" ht="27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</row>
    <row r="42" spans="1:33" s="1" customFormat="1" ht="27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</row>
    <row r="43" spans="1:33" s="1" customFormat="1" ht="27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1"/>
      <c r="AF43" s="11"/>
      <c r="AG43" s="11"/>
    </row>
    <row r="44" spans="1:33" s="1" customFormat="1" ht="27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Q44" s="1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1"/>
      <c r="AF44" s="11"/>
      <c r="AG44" s="11"/>
    </row>
    <row r="45" spans="1:33" s="1" customFormat="1" ht="27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1"/>
      <c r="AF45" s="11"/>
      <c r="AG45" s="11"/>
    </row>
    <row r="46" spans="1:33" s="1" customFormat="1" ht="27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1"/>
      <c r="Q46" s="1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1"/>
      <c r="AF46" s="11"/>
      <c r="AG46" s="11"/>
    </row>
    <row r="47" spans="1:33" s="1" customFormat="1" ht="27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1"/>
      <c r="AF47" s="11"/>
      <c r="AG47" s="11"/>
    </row>
    <row r="48" spans="1:33" s="1" customFormat="1" ht="27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1"/>
      <c r="AF48" s="11"/>
      <c r="AG48" s="11"/>
    </row>
    <row r="49" spans="1:33" s="1" customFormat="1" ht="27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1"/>
      <c r="AF49" s="11"/>
      <c r="AG49" s="11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71">
    <mergeCell ref="A2:M3"/>
    <mergeCell ref="A39:N39"/>
    <mergeCell ref="O39:Q39"/>
    <mergeCell ref="R39:T39"/>
    <mergeCell ref="U39:X39"/>
    <mergeCell ref="Y39:AD39"/>
    <mergeCell ref="AE39:AG39"/>
    <mergeCell ref="A37:N37"/>
    <mergeCell ref="O37:T37"/>
    <mergeCell ref="U37:X37"/>
    <mergeCell ref="Y37:AD37"/>
    <mergeCell ref="AE37:AG37"/>
    <mergeCell ref="A38:N38"/>
    <mergeCell ref="O38:T38"/>
    <mergeCell ref="U38:X38"/>
    <mergeCell ref="Y38:AD38"/>
    <mergeCell ref="AE38:AG38"/>
    <mergeCell ref="A35:N35"/>
    <mergeCell ref="O35:Q35"/>
    <mergeCell ref="R35:T35"/>
    <mergeCell ref="U35:X35"/>
    <mergeCell ref="Y35:AD35"/>
    <mergeCell ref="AE35:AG35"/>
    <mergeCell ref="A36:N36"/>
    <mergeCell ref="O36:Q36"/>
    <mergeCell ref="R36:T36"/>
    <mergeCell ref="U36:X36"/>
    <mergeCell ref="Y36:AD36"/>
    <mergeCell ref="AE36:AG36"/>
    <mergeCell ref="A33:E33"/>
    <mergeCell ref="F33:N33"/>
    <mergeCell ref="O33:Q33"/>
    <mergeCell ref="R33:T33"/>
    <mergeCell ref="U33:X33"/>
    <mergeCell ref="Y33:AD33"/>
    <mergeCell ref="AE33:AG33"/>
    <mergeCell ref="A34:E34"/>
    <mergeCell ref="F34:N34"/>
    <mergeCell ref="O34:Q34"/>
    <mergeCell ref="R34:T34"/>
    <mergeCell ref="U34:X34"/>
    <mergeCell ref="Y34:AD34"/>
    <mergeCell ref="AE34:AG34"/>
    <mergeCell ref="A31:E31"/>
    <mergeCell ref="F31:N31"/>
    <mergeCell ref="O31:Q31"/>
    <mergeCell ref="R31:T31"/>
    <mergeCell ref="U31:X31"/>
    <mergeCell ref="Y31:AD31"/>
    <mergeCell ref="AE31:AG31"/>
    <mergeCell ref="A32:E32"/>
    <mergeCell ref="F32:N32"/>
    <mergeCell ref="O32:Q32"/>
    <mergeCell ref="R32:T32"/>
    <mergeCell ref="U32:X32"/>
    <mergeCell ref="Y32:AD32"/>
    <mergeCell ref="AE32:AG32"/>
    <mergeCell ref="A30:E30"/>
    <mergeCell ref="F30:N30"/>
    <mergeCell ref="O30:Q30"/>
    <mergeCell ref="R30:T30"/>
    <mergeCell ref="U30:X30"/>
    <mergeCell ref="Y30:AD30"/>
    <mergeCell ref="AE30:AG30"/>
    <mergeCell ref="A23:E23"/>
    <mergeCell ref="F23:N23"/>
    <mergeCell ref="O23:Q23"/>
    <mergeCell ref="R23:T23"/>
    <mergeCell ref="U23:X23"/>
    <mergeCell ref="Y23:AD23"/>
    <mergeCell ref="AE23:AG23"/>
    <mergeCell ref="A27:E27"/>
    <mergeCell ref="F27:N27"/>
    <mergeCell ref="O27:Q27"/>
    <mergeCell ref="A21:E21"/>
    <mergeCell ref="F21:N21"/>
    <mergeCell ref="O21:Q21"/>
    <mergeCell ref="R21:T21"/>
    <mergeCell ref="U21:X21"/>
    <mergeCell ref="Y21:AD21"/>
    <mergeCell ref="AE21:AG21"/>
    <mergeCell ref="A22:E22"/>
    <mergeCell ref="F22:N22"/>
    <mergeCell ref="O22:Q22"/>
    <mergeCell ref="R22:T22"/>
    <mergeCell ref="U22:X22"/>
    <mergeCell ref="Y22:AD22"/>
    <mergeCell ref="AE22:AG22"/>
    <mergeCell ref="A19:E19"/>
    <mergeCell ref="F19:N19"/>
    <mergeCell ref="O19:Q19"/>
    <mergeCell ref="R19:T19"/>
    <mergeCell ref="U19:X19"/>
    <mergeCell ref="Y19:AD19"/>
    <mergeCell ref="AE19:AG19"/>
    <mergeCell ref="A20:E20"/>
    <mergeCell ref="F20:N20"/>
    <mergeCell ref="O20:Q20"/>
    <mergeCell ref="R20:T20"/>
    <mergeCell ref="U20:X20"/>
    <mergeCell ref="Y20:AD20"/>
    <mergeCell ref="AE20:AG20"/>
    <mergeCell ref="M10:Q10"/>
    <mergeCell ref="R10:AG10"/>
    <mergeCell ref="M11:Q11"/>
    <mergeCell ref="R11:AG11"/>
    <mergeCell ref="M12:Q12"/>
    <mergeCell ref="R12:AG12"/>
    <mergeCell ref="M13:Q13"/>
    <mergeCell ref="R13:AG13"/>
    <mergeCell ref="H16:K16"/>
    <mergeCell ref="L16:X16"/>
    <mergeCell ref="Y16:Z16"/>
    <mergeCell ref="A28:E28"/>
    <mergeCell ref="F28:N28"/>
    <mergeCell ref="O28:Q28"/>
    <mergeCell ref="R28:T28"/>
    <mergeCell ref="U28:X28"/>
    <mergeCell ref="Y28:AD28"/>
    <mergeCell ref="AE28:AG28"/>
    <mergeCell ref="J1:X1"/>
    <mergeCell ref="Y3:AG3"/>
    <mergeCell ref="M5:Q5"/>
    <mergeCell ref="R5:S5"/>
    <mergeCell ref="T5:U5"/>
    <mergeCell ref="V5:W5"/>
    <mergeCell ref="X5:Y5"/>
    <mergeCell ref="M6:Q6"/>
    <mergeCell ref="R6:AG6"/>
    <mergeCell ref="AB2:AG2"/>
    <mergeCell ref="AB1:AG1"/>
    <mergeCell ref="M7:Q7"/>
    <mergeCell ref="R7:AG7"/>
    <mergeCell ref="M8:Q8"/>
    <mergeCell ref="R8:AG8"/>
    <mergeCell ref="M9:Q9"/>
    <mergeCell ref="R9:AG9"/>
    <mergeCell ref="U25:X25"/>
    <mergeCell ref="Y25:AD25"/>
    <mergeCell ref="AE25:AG25"/>
    <mergeCell ref="A26:E26"/>
    <mergeCell ref="F26:N26"/>
    <mergeCell ref="O26:Q26"/>
    <mergeCell ref="R27:T27"/>
    <mergeCell ref="U27:X27"/>
    <mergeCell ref="Y27:AD27"/>
    <mergeCell ref="AE27:AG27"/>
    <mergeCell ref="R26:T26"/>
    <mergeCell ref="U26:X26"/>
    <mergeCell ref="Y26:AD26"/>
    <mergeCell ref="AE26:AG26"/>
    <mergeCell ref="A18:N18"/>
    <mergeCell ref="O18:AG18"/>
    <mergeCell ref="A29:E29"/>
    <mergeCell ref="F29:N29"/>
    <mergeCell ref="O29:Q29"/>
    <mergeCell ref="R29:T29"/>
    <mergeCell ref="U29:X29"/>
    <mergeCell ref="Y29:AD29"/>
    <mergeCell ref="AE29:AG29"/>
    <mergeCell ref="A24:E24"/>
    <mergeCell ref="F24:N24"/>
    <mergeCell ref="O24:Q24"/>
    <mergeCell ref="R24:T24"/>
    <mergeCell ref="U24:X24"/>
    <mergeCell ref="Y24:AD24"/>
    <mergeCell ref="AE24:AG24"/>
    <mergeCell ref="A25:E25"/>
    <mergeCell ref="F25:N25"/>
    <mergeCell ref="O25:Q25"/>
    <mergeCell ref="R25:T25"/>
  </mergeCells>
  <phoneticPr fontId="14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AM59"/>
  <sheetViews>
    <sheetView tabSelected="1" workbookViewId="0">
      <selection activeCell="G6" sqref="G6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>
      <c r="B1" s="3"/>
      <c r="C1" s="3"/>
      <c r="D1" s="3"/>
      <c r="E1" s="3"/>
      <c r="F1" s="3"/>
      <c r="G1" s="3"/>
      <c r="H1" s="3"/>
      <c r="I1" s="5"/>
      <c r="J1" s="24" t="s">
        <v>0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7"/>
      <c r="Z1" s="3"/>
      <c r="AA1" s="3"/>
      <c r="AB1" s="34" t="s">
        <v>37</v>
      </c>
      <c r="AC1" s="34"/>
      <c r="AD1" s="34"/>
      <c r="AE1" s="34"/>
      <c r="AF1" s="34"/>
      <c r="AG1" s="34"/>
    </row>
    <row r="2" spans="1:39" ht="20.100000000000001" customHeight="1">
      <c r="A2" s="124" t="s">
        <v>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Z2" s="6"/>
      <c r="AA2" s="8" t="s">
        <v>1</v>
      </c>
      <c r="AB2" s="33"/>
      <c r="AC2" s="33"/>
      <c r="AD2" s="33"/>
      <c r="AE2" s="33"/>
      <c r="AF2" s="33"/>
      <c r="AG2" s="33"/>
    </row>
    <row r="3" spans="1:39" ht="21.9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91">
        <f ca="1">TODAY()</f>
        <v>44945</v>
      </c>
      <c r="Z3" s="91"/>
      <c r="AA3" s="91"/>
      <c r="AB3" s="91"/>
      <c r="AC3" s="91"/>
      <c r="AD3" s="91"/>
      <c r="AE3" s="91"/>
      <c r="AF3" s="91"/>
      <c r="AG3" s="91"/>
    </row>
    <row r="4" spans="1:39" ht="6" customHeight="1"/>
    <row r="5" spans="1:39" s="1" customFormat="1" ht="20.100000000000001" customHeight="1">
      <c r="M5" s="92" t="s">
        <v>2</v>
      </c>
      <c r="N5" s="93"/>
      <c r="O5" s="93"/>
      <c r="P5" s="93"/>
      <c r="Q5" s="93"/>
      <c r="R5" s="94">
        <v>1</v>
      </c>
      <c r="S5" s="94"/>
      <c r="T5" s="94">
        <v>1</v>
      </c>
      <c r="U5" s="94"/>
      <c r="V5" s="94">
        <v>2</v>
      </c>
      <c r="W5" s="94"/>
      <c r="X5" s="94">
        <v>3</v>
      </c>
      <c r="Y5" s="95"/>
      <c r="Z5" s="9"/>
      <c r="AA5" s="9"/>
      <c r="AB5" s="9"/>
      <c r="AC5" s="9"/>
      <c r="AD5" s="9"/>
      <c r="AE5" s="9"/>
      <c r="AF5" s="9"/>
      <c r="AG5" s="9"/>
      <c r="AM5"/>
    </row>
    <row r="6" spans="1:39" s="1" customFormat="1" ht="17.100000000000001" customHeight="1">
      <c r="M6" s="96" t="s">
        <v>3</v>
      </c>
      <c r="N6" s="96"/>
      <c r="O6" s="96"/>
      <c r="P6" s="96"/>
      <c r="Q6" s="96"/>
      <c r="R6" s="97" t="s">
        <v>31</v>
      </c>
      <c r="S6" s="97"/>
      <c r="T6" s="97"/>
      <c r="U6" s="97"/>
      <c r="V6" s="97"/>
      <c r="W6" s="97"/>
      <c r="X6" s="97"/>
      <c r="Y6" s="97"/>
      <c r="Z6" s="98"/>
      <c r="AA6" s="98"/>
      <c r="AB6" s="98"/>
      <c r="AC6" s="98"/>
      <c r="AD6" s="98"/>
      <c r="AE6" s="98"/>
      <c r="AF6" s="98"/>
      <c r="AG6" s="98"/>
    </row>
    <row r="7" spans="1:39" s="1" customFormat="1" ht="17.100000000000001" customHeight="1">
      <c r="M7" s="96" t="s">
        <v>4</v>
      </c>
      <c r="N7" s="96"/>
      <c r="O7" s="96"/>
      <c r="P7" s="96"/>
      <c r="Q7" s="96"/>
      <c r="R7" s="97" t="s">
        <v>32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9" s="1" customFormat="1" ht="17.100000000000001" customHeight="1">
      <c r="M8" s="96" t="s">
        <v>5</v>
      </c>
      <c r="N8" s="96"/>
      <c r="O8" s="96"/>
      <c r="P8" s="96"/>
      <c r="Q8" s="96"/>
      <c r="R8" s="97" t="s">
        <v>33</v>
      </c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9" s="1" customFormat="1" ht="17.100000000000001" customHeight="1">
      <c r="M9" s="96" t="s">
        <v>6</v>
      </c>
      <c r="N9" s="96"/>
      <c r="O9" s="96"/>
      <c r="P9" s="96"/>
      <c r="Q9" s="96"/>
      <c r="R9" s="97" t="s">
        <v>34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9" s="1" customFormat="1" ht="17.100000000000001" customHeight="1">
      <c r="M10" s="96" t="s">
        <v>7</v>
      </c>
      <c r="N10" s="96"/>
      <c r="O10" s="96"/>
      <c r="P10" s="96"/>
      <c r="Q10" s="96"/>
      <c r="R10" s="97">
        <v>89898989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9" s="1" customFormat="1" ht="17.100000000000001" customHeight="1">
      <c r="M11" s="131" t="s">
        <v>58</v>
      </c>
      <c r="N11" s="132"/>
      <c r="O11" s="132"/>
      <c r="P11" s="132"/>
      <c r="Q11" s="133"/>
      <c r="R11" s="97" t="s">
        <v>35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9" s="1" customFormat="1" ht="17.100000000000001" customHeight="1">
      <c r="M12" s="131" t="s">
        <v>56</v>
      </c>
      <c r="N12" s="132"/>
      <c r="O12" s="132"/>
      <c r="P12" s="132"/>
      <c r="Q12" s="133"/>
      <c r="R12" s="97">
        <v>121212121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9" s="1" customFormat="1" ht="17.100000000000001" customHeight="1">
      <c r="M13" s="134" t="s">
        <v>57</v>
      </c>
      <c r="N13" s="135"/>
      <c r="O13" s="135"/>
      <c r="P13" s="135"/>
      <c r="Q13" s="136"/>
      <c r="R13" s="99" t="s">
        <v>36</v>
      </c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 spans="1:39" ht="5.45" customHeight="1">
      <c r="AC14" s="86"/>
      <c r="AD14" s="86"/>
      <c r="AE14" s="86"/>
      <c r="AF14" s="86"/>
      <c r="AG14" s="86"/>
    </row>
    <row r="15" spans="1:39" s="1" customFormat="1" ht="18" customHeight="1">
      <c r="C15" s="4" t="s">
        <v>8</v>
      </c>
      <c r="AC15" s="87"/>
      <c r="AD15" s="87"/>
      <c r="AE15" s="87"/>
      <c r="AF15" s="87"/>
      <c r="AG15" s="87"/>
    </row>
    <row r="16" spans="1:39" s="1" customFormat="1" ht="39.950000000000003" customHeight="1">
      <c r="H16" s="36" t="s">
        <v>9</v>
      </c>
      <c r="I16" s="37"/>
      <c r="J16" s="37"/>
      <c r="K16" s="38"/>
      <c r="L16" s="39">
        <f>+Y39</f>
        <v>73790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7" t="s">
        <v>10</v>
      </c>
      <c r="Z16" s="40"/>
      <c r="AC16" s="87"/>
      <c r="AD16" s="87"/>
      <c r="AE16" s="87"/>
      <c r="AF16" s="87"/>
      <c r="AG16" s="87"/>
    </row>
    <row r="17" spans="1:33" s="1" customFormat="1" ht="6.6" customHeight="1"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3"/>
      <c r="Z17" s="13"/>
    </row>
    <row r="18" spans="1:33" ht="33" customHeight="1">
      <c r="A18" s="19" t="s">
        <v>55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54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" customFormat="1" ht="20.100000000000001" customHeight="1">
      <c r="A19" s="100" t="s">
        <v>11</v>
      </c>
      <c r="B19" s="94"/>
      <c r="C19" s="94"/>
      <c r="D19" s="94"/>
      <c r="E19" s="94"/>
      <c r="F19" s="94" t="s">
        <v>12</v>
      </c>
      <c r="G19" s="94"/>
      <c r="H19" s="94"/>
      <c r="I19" s="94"/>
      <c r="J19" s="94"/>
      <c r="K19" s="94"/>
      <c r="L19" s="94"/>
      <c r="M19" s="94"/>
      <c r="N19" s="94"/>
      <c r="O19" s="101" t="s">
        <v>13</v>
      </c>
      <c r="P19" s="101"/>
      <c r="Q19" s="101"/>
      <c r="R19" s="94" t="s">
        <v>14</v>
      </c>
      <c r="S19" s="94"/>
      <c r="T19" s="94"/>
      <c r="U19" s="94" t="s">
        <v>15</v>
      </c>
      <c r="V19" s="94"/>
      <c r="W19" s="94"/>
      <c r="X19" s="94"/>
      <c r="Y19" s="28" t="s">
        <v>16</v>
      </c>
      <c r="Z19" s="28"/>
      <c r="AA19" s="28"/>
      <c r="AB19" s="28"/>
      <c r="AC19" s="28"/>
      <c r="AD19" s="28"/>
      <c r="AE19" s="28" t="s">
        <v>17</v>
      </c>
      <c r="AF19" s="28"/>
      <c r="AG19" s="29"/>
    </row>
    <row r="20" spans="1:33" s="1" customFormat="1" ht="23.45" customHeight="1">
      <c r="A20" s="102"/>
      <c r="B20" s="103"/>
      <c r="C20" s="103"/>
      <c r="D20" s="103"/>
      <c r="E20" s="103"/>
      <c r="F20" s="103" t="s">
        <v>39</v>
      </c>
      <c r="G20" s="103"/>
      <c r="H20" s="103"/>
      <c r="I20" s="103"/>
      <c r="J20" s="103"/>
      <c r="K20" s="103"/>
      <c r="L20" s="103"/>
      <c r="M20" s="103"/>
      <c r="N20" s="103"/>
      <c r="O20" s="104" t="s">
        <v>18</v>
      </c>
      <c r="P20" s="104"/>
      <c r="Q20" s="104"/>
      <c r="R20" s="105">
        <v>1</v>
      </c>
      <c r="S20" s="105"/>
      <c r="T20" s="105"/>
      <c r="U20" s="105">
        <v>1500</v>
      </c>
      <c r="V20" s="105"/>
      <c r="W20" s="105"/>
      <c r="X20" s="105"/>
      <c r="Y20" s="106">
        <f t="shared" ref="Y20:Y34" si="0">IF(R20="","",U20*R20)</f>
        <v>1500</v>
      </c>
      <c r="Z20" s="106"/>
      <c r="AA20" s="106"/>
      <c r="AB20" s="106"/>
      <c r="AC20" s="106"/>
      <c r="AD20" s="106"/>
      <c r="AE20" s="61"/>
      <c r="AF20" s="61"/>
      <c r="AG20" s="62"/>
    </row>
    <row r="21" spans="1:33" s="1" customFormat="1" ht="23.45" customHeight="1">
      <c r="A21" s="88"/>
      <c r="B21" s="89"/>
      <c r="C21" s="89"/>
      <c r="D21" s="89"/>
      <c r="E21" s="89"/>
      <c r="F21" s="89" t="s">
        <v>40</v>
      </c>
      <c r="G21" s="89"/>
      <c r="H21" s="89"/>
      <c r="I21" s="89"/>
      <c r="J21" s="89"/>
      <c r="K21" s="89"/>
      <c r="L21" s="89"/>
      <c r="M21" s="89"/>
      <c r="N21" s="89"/>
      <c r="O21" s="90" t="s">
        <v>18</v>
      </c>
      <c r="P21" s="90"/>
      <c r="Q21" s="90"/>
      <c r="R21" s="85">
        <v>2</v>
      </c>
      <c r="S21" s="85"/>
      <c r="T21" s="85"/>
      <c r="U21" s="85">
        <v>1400</v>
      </c>
      <c r="V21" s="85"/>
      <c r="W21" s="85"/>
      <c r="X21" s="85"/>
      <c r="Y21" s="16">
        <f t="shared" si="0"/>
        <v>2800</v>
      </c>
      <c r="Z21" s="16"/>
      <c r="AA21" s="16"/>
      <c r="AB21" s="16"/>
      <c r="AC21" s="16"/>
      <c r="AD21" s="16"/>
      <c r="AE21" s="17"/>
      <c r="AF21" s="17"/>
      <c r="AG21" s="18"/>
    </row>
    <row r="22" spans="1:33" s="1" customFormat="1" ht="23.45" customHeight="1">
      <c r="A22" s="88"/>
      <c r="B22" s="89"/>
      <c r="C22" s="89"/>
      <c r="D22" s="89"/>
      <c r="E22" s="89"/>
      <c r="F22" s="89" t="s">
        <v>41</v>
      </c>
      <c r="G22" s="89"/>
      <c r="H22" s="89"/>
      <c r="I22" s="89"/>
      <c r="J22" s="89"/>
      <c r="K22" s="89"/>
      <c r="L22" s="89"/>
      <c r="M22" s="89"/>
      <c r="N22" s="89"/>
      <c r="O22" s="90"/>
      <c r="P22" s="90"/>
      <c r="Q22" s="90"/>
      <c r="R22" s="85">
        <v>3</v>
      </c>
      <c r="S22" s="85"/>
      <c r="T22" s="85"/>
      <c r="U22" s="85">
        <v>1300</v>
      </c>
      <c r="V22" s="85"/>
      <c r="W22" s="85"/>
      <c r="X22" s="85"/>
      <c r="Y22" s="16">
        <f t="shared" si="0"/>
        <v>3900</v>
      </c>
      <c r="Z22" s="16"/>
      <c r="AA22" s="16"/>
      <c r="AB22" s="16"/>
      <c r="AC22" s="16"/>
      <c r="AD22" s="16"/>
      <c r="AE22" s="17"/>
      <c r="AF22" s="17"/>
      <c r="AG22" s="18"/>
    </row>
    <row r="23" spans="1:33" s="1" customFormat="1" ht="23.45" customHeight="1">
      <c r="A23" s="88"/>
      <c r="B23" s="89"/>
      <c r="C23" s="89"/>
      <c r="D23" s="89"/>
      <c r="E23" s="89"/>
      <c r="F23" s="89" t="s">
        <v>42</v>
      </c>
      <c r="G23" s="89"/>
      <c r="H23" s="89"/>
      <c r="I23" s="89"/>
      <c r="J23" s="89"/>
      <c r="K23" s="89"/>
      <c r="L23" s="89"/>
      <c r="M23" s="89"/>
      <c r="N23" s="89"/>
      <c r="O23" s="90"/>
      <c r="P23" s="90"/>
      <c r="Q23" s="90"/>
      <c r="R23" s="85">
        <v>4</v>
      </c>
      <c r="S23" s="85"/>
      <c r="T23" s="85"/>
      <c r="U23" s="85">
        <v>1200</v>
      </c>
      <c r="V23" s="85"/>
      <c r="W23" s="85"/>
      <c r="X23" s="85"/>
      <c r="Y23" s="16">
        <f t="shared" ref="Y23:Y29" si="1">IF(R23="","",U23*R23)</f>
        <v>4800</v>
      </c>
      <c r="Z23" s="16"/>
      <c r="AA23" s="16"/>
      <c r="AB23" s="16"/>
      <c r="AC23" s="16"/>
      <c r="AD23" s="16"/>
      <c r="AE23" s="17"/>
      <c r="AF23" s="17"/>
      <c r="AG23" s="18"/>
    </row>
    <row r="24" spans="1:33" s="1" customFormat="1" ht="23.45" customHeight="1">
      <c r="A24" s="88"/>
      <c r="B24" s="89"/>
      <c r="C24" s="89"/>
      <c r="D24" s="89"/>
      <c r="E24" s="89"/>
      <c r="F24" s="89" t="s">
        <v>48</v>
      </c>
      <c r="G24" s="89"/>
      <c r="H24" s="89"/>
      <c r="I24" s="89"/>
      <c r="J24" s="89"/>
      <c r="K24" s="89"/>
      <c r="L24" s="89"/>
      <c r="M24" s="89"/>
      <c r="N24" s="89"/>
      <c r="O24" s="90" t="s">
        <v>18</v>
      </c>
      <c r="P24" s="90"/>
      <c r="Q24" s="90"/>
      <c r="R24" s="85">
        <v>5</v>
      </c>
      <c r="S24" s="85"/>
      <c r="T24" s="85"/>
      <c r="U24" s="85">
        <v>1100</v>
      </c>
      <c r="V24" s="85"/>
      <c r="W24" s="85"/>
      <c r="X24" s="85"/>
      <c r="Y24" s="16">
        <f t="shared" ref="Y24:Y26" si="2">IF(R24="","",U24*R24)</f>
        <v>5500</v>
      </c>
      <c r="Z24" s="16"/>
      <c r="AA24" s="16"/>
      <c r="AB24" s="16"/>
      <c r="AC24" s="16"/>
      <c r="AD24" s="16"/>
      <c r="AE24" s="17"/>
      <c r="AF24" s="17"/>
      <c r="AG24" s="18"/>
    </row>
    <row r="25" spans="1:33" s="1" customFormat="1" ht="23.45" customHeight="1">
      <c r="A25" s="88"/>
      <c r="B25" s="89"/>
      <c r="C25" s="89"/>
      <c r="D25" s="89"/>
      <c r="E25" s="89"/>
      <c r="F25" s="89" t="s">
        <v>49</v>
      </c>
      <c r="G25" s="89"/>
      <c r="H25" s="89"/>
      <c r="I25" s="89"/>
      <c r="J25" s="89"/>
      <c r="K25" s="89"/>
      <c r="L25" s="89"/>
      <c r="M25" s="89"/>
      <c r="N25" s="89"/>
      <c r="O25" s="90" t="s">
        <v>18</v>
      </c>
      <c r="P25" s="90"/>
      <c r="Q25" s="90"/>
      <c r="R25" s="85">
        <v>6</v>
      </c>
      <c r="S25" s="85"/>
      <c r="T25" s="85"/>
      <c r="U25" s="85">
        <v>1000</v>
      </c>
      <c r="V25" s="85"/>
      <c r="W25" s="85"/>
      <c r="X25" s="85"/>
      <c r="Y25" s="16">
        <f t="shared" si="2"/>
        <v>6000</v>
      </c>
      <c r="Z25" s="16"/>
      <c r="AA25" s="16"/>
      <c r="AB25" s="16"/>
      <c r="AC25" s="16"/>
      <c r="AD25" s="16"/>
      <c r="AE25" s="17"/>
      <c r="AF25" s="17"/>
      <c r="AG25" s="18"/>
    </row>
    <row r="26" spans="1:33" s="1" customFormat="1" ht="23.45" customHeight="1">
      <c r="A26" s="88"/>
      <c r="B26" s="89"/>
      <c r="C26" s="89"/>
      <c r="D26" s="89"/>
      <c r="E26" s="89"/>
      <c r="F26" s="89" t="s">
        <v>50</v>
      </c>
      <c r="G26" s="89"/>
      <c r="H26" s="89"/>
      <c r="I26" s="89"/>
      <c r="J26" s="89"/>
      <c r="K26" s="89"/>
      <c r="L26" s="89"/>
      <c r="M26" s="89"/>
      <c r="N26" s="89"/>
      <c r="O26" s="90" t="s">
        <v>18</v>
      </c>
      <c r="P26" s="90"/>
      <c r="Q26" s="90"/>
      <c r="R26" s="85">
        <v>7</v>
      </c>
      <c r="S26" s="85"/>
      <c r="T26" s="85"/>
      <c r="U26" s="85">
        <v>900</v>
      </c>
      <c r="V26" s="85"/>
      <c r="W26" s="85"/>
      <c r="X26" s="85"/>
      <c r="Y26" s="16">
        <f t="shared" si="2"/>
        <v>6300</v>
      </c>
      <c r="Z26" s="16"/>
      <c r="AA26" s="16"/>
      <c r="AB26" s="16"/>
      <c r="AC26" s="16"/>
      <c r="AD26" s="16"/>
      <c r="AE26" s="17"/>
      <c r="AF26" s="17"/>
      <c r="AG26" s="18"/>
    </row>
    <row r="27" spans="1:33" s="1" customFormat="1" ht="23.45" customHeight="1">
      <c r="A27" s="88"/>
      <c r="B27" s="89"/>
      <c r="C27" s="89"/>
      <c r="D27" s="89"/>
      <c r="E27" s="89"/>
      <c r="F27" s="89" t="s">
        <v>43</v>
      </c>
      <c r="G27" s="89"/>
      <c r="H27" s="89"/>
      <c r="I27" s="89"/>
      <c r="J27" s="89"/>
      <c r="K27" s="89"/>
      <c r="L27" s="89"/>
      <c r="M27" s="89"/>
      <c r="N27" s="89"/>
      <c r="O27" s="90" t="s">
        <v>18</v>
      </c>
      <c r="P27" s="90"/>
      <c r="Q27" s="90"/>
      <c r="R27" s="85">
        <v>8</v>
      </c>
      <c r="S27" s="85"/>
      <c r="T27" s="85"/>
      <c r="U27" s="85">
        <v>800</v>
      </c>
      <c r="V27" s="85"/>
      <c r="W27" s="85"/>
      <c r="X27" s="85"/>
      <c r="Y27" s="16">
        <f t="shared" si="1"/>
        <v>6400</v>
      </c>
      <c r="Z27" s="16"/>
      <c r="AA27" s="16"/>
      <c r="AB27" s="16"/>
      <c r="AC27" s="16"/>
      <c r="AD27" s="16"/>
      <c r="AE27" s="17"/>
      <c r="AF27" s="17"/>
      <c r="AG27" s="18"/>
    </row>
    <row r="28" spans="1:33" s="1" customFormat="1" ht="23.45" customHeight="1">
      <c r="A28" s="88"/>
      <c r="B28" s="89"/>
      <c r="C28" s="89"/>
      <c r="D28" s="89"/>
      <c r="E28" s="89"/>
      <c r="F28" s="89" t="s">
        <v>44</v>
      </c>
      <c r="G28" s="89"/>
      <c r="H28" s="89"/>
      <c r="I28" s="89"/>
      <c r="J28" s="89"/>
      <c r="K28" s="89"/>
      <c r="L28" s="89"/>
      <c r="M28" s="89"/>
      <c r="N28" s="89"/>
      <c r="O28" s="90" t="s">
        <v>18</v>
      </c>
      <c r="P28" s="90"/>
      <c r="Q28" s="90"/>
      <c r="R28" s="85">
        <v>9</v>
      </c>
      <c r="S28" s="85"/>
      <c r="T28" s="85"/>
      <c r="U28" s="85">
        <v>700</v>
      </c>
      <c r="V28" s="85"/>
      <c r="W28" s="85"/>
      <c r="X28" s="85"/>
      <c r="Y28" s="16">
        <f t="shared" si="1"/>
        <v>6300</v>
      </c>
      <c r="Z28" s="16"/>
      <c r="AA28" s="16"/>
      <c r="AB28" s="16"/>
      <c r="AC28" s="16"/>
      <c r="AD28" s="16"/>
      <c r="AE28" s="17"/>
      <c r="AF28" s="17"/>
      <c r="AG28" s="18"/>
    </row>
    <row r="29" spans="1:33" s="1" customFormat="1" ht="23.45" customHeight="1">
      <c r="A29" s="88"/>
      <c r="B29" s="89"/>
      <c r="C29" s="89"/>
      <c r="D29" s="89"/>
      <c r="E29" s="89"/>
      <c r="F29" s="89" t="s">
        <v>52</v>
      </c>
      <c r="G29" s="89"/>
      <c r="H29" s="89"/>
      <c r="I29" s="89"/>
      <c r="J29" s="89"/>
      <c r="K29" s="89"/>
      <c r="L29" s="89"/>
      <c r="M29" s="89"/>
      <c r="N29" s="89"/>
      <c r="O29" s="90"/>
      <c r="P29" s="90"/>
      <c r="Q29" s="90"/>
      <c r="R29" s="85">
        <v>10</v>
      </c>
      <c r="S29" s="85"/>
      <c r="T29" s="85"/>
      <c r="U29" s="85">
        <v>600</v>
      </c>
      <c r="V29" s="85"/>
      <c r="W29" s="85"/>
      <c r="X29" s="85"/>
      <c r="Y29" s="16">
        <f t="shared" si="1"/>
        <v>6000</v>
      </c>
      <c r="Z29" s="16"/>
      <c r="AA29" s="16"/>
      <c r="AB29" s="16"/>
      <c r="AC29" s="16"/>
      <c r="AD29" s="16"/>
      <c r="AE29" s="17"/>
      <c r="AF29" s="17"/>
      <c r="AG29" s="18"/>
    </row>
    <row r="30" spans="1:33" s="1" customFormat="1" ht="23.45" customHeight="1">
      <c r="A30" s="88"/>
      <c r="B30" s="89"/>
      <c r="C30" s="89"/>
      <c r="D30" s="89"/>
      <c r="E30" s="89"/>
      <c r="F30" s="89" t="s">
        <v>45</v>
      </c>
      <c r="G30" s="89"/>
      <c r="H30" s="89"/>
      <c r="I30" s="89"/>
      <c r="J30" s="89"/>
      <c r="K30" s="89"/>
      <c r="L30" s="89"/>
      <c r="M30" s="89"/>
      <c r="N30" s="89"/>
      <c r="O30" s="90" t="s">
        <v>18</v>
      </c>
      <c r="P30" s="90"/>
      <c r="Q30" s="90"/>
      <c r="R30" s="85">
        <v>11</v>
      </c>
      <c r="S30" s="85"/>
      <c r="T30" s="85"/>
      <c r="U30" s="85">
        <v>500</v>
      </c>
      <c r="V30" s="85"/>
      <c r="W30" s="85"/>
      <c r="X30" s="85"/>
      <c r="Y30" s="16">
        <f t="shared" si="0"/>
        <v>5500</v>
      </c>
      <c r="Z30" s="16"/>
      <c r="AA30" s="16"/>
      <c r="AB30" s="16"/>
      <c r="AC30" s="16"/>
      <c r="AD30" s="16"/>
      <c r="AE30" s="17"/>
      <c r="AF30" s="17"/>
      <c r="AG30" s="18"/>
    </row>
    <row r="31" spans="1:33" s="1" customFormat="1" ht="23.45" customHeight="1">
      <c r="A31" s="88"/>
      <c r="B31" s="89"/>
      <c r="C31" s="89"/>
      <c r="D31" s="89"/>
      <c r="E31" s="89"/>
      <c r="F31" s="89" t="s">
        <v>46</v>
      </c>
      <c r="G31" s="89"/>
      <c r="H31" s="89"/>
      <c r="I31" s="89"/>
      <c r="J31" s="89"/>
      <c r="K31" s="89"/>
      <c r="L31" s="89"/>
      <c r="M31" s="89"/>
      <c r="N31" s="89"/>
      <c r="O31" s="90" t="s">
        <v>18</v>
      </c>
      <c r="P31" s="90"/>
      <c r="Q31" s="90"/>
      <c r="R31" s="85">
        <v>12</v>
      </c>
      <c r="S31" s="85"/>
      <c r="T31" s="85"/>
      <c r="U31" s="85">
        <v>400</v>
      </c>
      <c r="V31" s="85"/>
      <c r="W31" s="85"/>
      <c r="X31" s="85"/>
      <c r="Y31" s="16">
        <f t="shared" si="0"/>
        <v>4800</v>
      </c>
      <c r="Z31" s="16"/>
      <c r="AA31" s="16"/>
      <c r="AB31" s="16"/>
      <c r="AC31" s="16"/>
      <c r="AD31" s="16"/>
      <c r="AE31" s="17"/>
      <c r="AF31" s="17"/>
      <c r="AG31" s="18"/>
    </row>
    <row r="32" spans="1:33" s="1" customFormat="1" ht="23.45" customHeight="1">
      <c r="A32" s="88"/>
      <c r="B32" s="89"/>
      <c r="C32" s="89"/>
      <c r="D32" s="89"/>
      <c r="E32" s="89"/>
      <c r="F32" s="89" t="s">
        <v>47</v>
      </c>
      <c r="G32" s="89"/>
      <c r="H32" s="89"/>
      <c r="I32" s="89"/>
      <c r="J32" s="89"/>
      <c r="K32" s="89"/>
      <c r="L32" s="89"/>
      <c r="M32" s="89"/>
      <c r="N32" s="89"/>
      <c r="O32" s="90" t="s">
        <v>18</v>
      </c>
      <c r="P32" s="90"/>
      <c r="Q32" s="90"/>
      <c r="R32" s="85">
        <v>13</v>
      </c>
      <c r="S32" s="85"/>
      <c r="T32" s="85"/>
      <c r="U32" s="85">
        <v>300</v>
      </c>
      <c r="V32" s="85"/>
      <c r="W32" s="85"/>
      <c r="X32" s="85"/>
      <c r="Y32" s="16">
        <f t="shared" si="0"/>
        <v>3900</v>
      </c>
      <c r="Z32" s="16"/>
      <c r="AA32" s="16"/>
      <c r="AB32" s="16"/>
      <c r="AC32" s="16"/>
      <c r="AD32" s="16"/>
      <c r="AE32" s="17"/>
      <c r="AF32" s="17"/>
      <c r="AG32" s="18"/>
    </row>
    <row r="33" spans="1:33" s="1" customFormat="1" ht="23.45" customHeight="1">
      <c r="A33" s="88"/>
      <c r="B33" s="89"/>
      <c r="C33" s="89"/>
      <c r="D33" s="89"/>
      <c r="E33" s="89"/>
      <c r="F33" s="89" t="s">
        <v>53</v>
      </c>
      <c r="G33" s="89"/>
      <c r="H33" s="89"/>
      <c r="I33" s="89"/>
      <c r="J33" s="89"/>
      <c r="K33" s="89"/>
      <c r="L33" s="89"/>
      <c r="M33" s="89"/>
      <c r="N33" s="89"/>
      <c r="O33" s="90"/>
      <c r="P33" s="90"/>
      <c r="Q33" s="90"/>
      <c r="R33" s="85">
        <v>14</v>
      </c>
      <c r="S33" s="85"/>
      <c r="T33" s="85"/>
      <c r="U33" s="85">
        <v>200</v>
      </c>
      <c r="V33" s="85"/>
      <c r="W33" s="85"/>
      <c r="X33" s="85"/>
      <c r="Y33" s="16">
        <f t="shared" si="0"/>
        <v>2800</v>
      </c>
      <c r="Z33" s="16"/>
      <c r="AA33" s="16"/>
      <c r="AB33" s="16"/>
      <c r="AC33" s="16"/>
      <c r="AD33" s="16"/>
      <c r="AE33" s="17"/>
      <c r="AF33" s="17"/>
      <c r="AG33" s="18"/>
    </row>
    <row r="34" spans="1:33" s="1" customFormat="1" ht="23.45" customHeight="1">
      <c r="A34" s="107"/>
      <c r="B34" s="108"/>
      <c r="C34" s="108"/>
      <c r="D34" s="108"/>
      <c r="E34" s="108"/>
      <c r="F34" s="108" t="s">
        <v>51</v>
      </c>
      <c r="G34" s="108"/>
      <c r="H34" s="108"/>
      <c r="I34" s="108"/>
      <c r="J34" s="108"/>
      <c r="K34" s="108"/>
      <c r="L34" s="108"/>
      <c r="M34" s="108"/>
      <c r="N34" s="108"/>
      <c r="O34" s="109" t="s">
        <v>18</v>
      </c>
      <c r="P34" s="109"/>
      <c r="Q34" s="109"/>
      <c r="R34" s="110">
        <v>15</v>
      </c>
      <c r="S34" s="110"/>
      <c r="T34" s="110"/>
      <c r="U34" s="110">
        <v>100</v>
      </c>
      <c r="V34" s="110"/>
      <c r="W34" s="110"/>
      <c r="X34" s="110"/>
      <c r="Y34" s="52">
        <f t="shared" si="0"/>
        <v>1500</v>
      </c>
      <c r="Z34" s="52"/>
      <c r="AA34" s="52"/>
      <c r="AB34" s="52"/>
      <c r="AC34" s="52"/>
      <c r="AD34" s="52"/>
      <c r="AE34" s="53"/>
      <c r="AF34" s="53"/>
      <c r="AG34" s="54"/>
    </row>
    <row r="35" spans="1:33" s="1" customFormat="1" ht="23.45" customHeight="1">
      <c r="A35" s="111" t="s">
        <v>19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61"/>
      <c r="P35" s="61"/>
      <c r="Q35" s="61"/>
      <c r="R35" s="105"/>
      <c r="S35" s="105"/>
      <c r="T35" s="105"/>
      <c r="U35" s="105"/>
      <c r="V35" s="105"/>
      <c r="W35" s="105"/>
      <c r="X35" s="105"/>
      <c r="Y35" s="60">
        <f>IF(SUM(Y20:AD34)=0,"",SUM(Y20:AD34))</f>
        <v>68000</v>
      </c>
      <c r="Z35" s="60"/>
      <c r="AA35" s="60"/>
      <c r="AB35" s="60"/>
      <c r="AC35" s="60"/>
      <c r="AD35" s="60"/>
      <c r="AE35" s="61"/>
      <c r="AF35" s="61"/>
      <c r="AG35" s="62"/>
    </row>
    <row r="36" spans="1:33" s="1" customFormat="1" ht="23.45" customHeight="1">
      <c r="A36" s="113" t="s">
        <v>20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7"/>
      <c r="P36" s="17"/>
      <c r="Q36" s="17"/>
      <c r="R36" s="85"/>
      <c r="S36" s="85"/>
      <c r="T36" s="85"/>
      <c r="U36" s="85"/>
      <c r="V36" s="85"/>
      <c r="W36" s="85"/>
      <c r="X36" s="85"/>
      <c r="Y36" s="15">
        <f>IF(Y35=0,"",SUM(Y37:AD38))</f>
        <v>5790</v>
      </c>
      <c r="Z36" s="15"/>
      <c r="AA36" s="15"/>
      <c r="AB36" s="15"/>
      <c r="AC36" s="15"/>
      <c r="AD36" s="15"/>
      <c r="AE36" s="17"/>
      <c r="AF36" s="17"/>
      <c r="AG36" s="18"/>
    </row>
    <row r="37" spans="1:33" s="1" customFormat="1" ht="23.45" customHeight="1">
      <c r="A37" s="115" t="s">
        <v>30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>
        <f>+Y35-O38</f>
        <v>17500</v>
      </c>
      <c r="P37" s="117"/>
      <c r="Q37" s="117"/>
      <c r="R37" s="117"/>
      <c r="S37" s="117"/>
      <c r="T37" s="117"/>
      <c r="U37" s="15"/>
      <c r="V37" s="15"/>
      <c r="W37" s="15"/>
      <c r="X37" s="15"/>
      <c r="Y37" s="15">
        <f>ROUNDDOWN(O37*10%,0)</f>
        <v>1750</v>
      </c>
      <c r="Z37" s="15"/>
      <c r="AA37" s="15"/>
      <c r="AB37" s="15"/>
      <c r="AC37" s="15"/>
      <c r="AD37" s="15"/>
      <c r="AE37" s="17"/>
      <c r="AF37" s="17"/>
      <c r="AG37" s="18"/>
    </row>
    <row r="38" spans="1:33" s="1" customFormat="1" ht="23.45" customHeight="1">
      <c r="A38" s="118" t="s">
        <v>22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>
        <f>SUMIF(O20:Q34,"〇",Y20:AD34)</f>
        <v>50500</v>
      </c>
      <c r="P38" s="120"/>
      <c r="Q38" s="120"/>
      <c r="R38" s="121"/>
      <c r="S38" s="121"/>
      <c r="T38" s="121"/>
      <c r="U38" s="77"/>
      <c r="V38" s="77"/>
      <c r="W38" s="77"/>
      <c r="X38" s="77"/>
      <c r="Y38" s="77">
        <f>ROUNDDOWN(O38*8%,0)</f>
        <v>4040</v>
      </c>
      <c r="Z38" s="77"/>
      <c r="AA38" s="77"/>
      <c r="AB38" s="77"/>
      <c r="AC38" s="77"/>
      <c r="AD38" s="77"/>
      <c r="AE38" s="122"/>
      <c r="AF38" s="122"/>
      <c r="AG38" s="123"/>
    </row>
    <row r="39" spans="1:33" s="1" customFormat="1" ht="23.45" customHeight="1">
      <c r="A39" s="79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1"/>
      <c r="P39" s="81"/>
      <c r="Q39" s="81"/>
      <c r="R39" s="82"/>
      <c r="S39" s="82"/>
      <c r="T39" s="82"/>
      <c r="U39" s="82"/>
      <c r="V39" s="82"/>
      <c r="W39" s="82"/>
      <c r="X39" s="83"/>
      <c r="Y39" s="84">
        <f>IF(Y35=0,"",SUM(Y35:AD36))</f>
        <v>73790</v>
      </c>
      <c r="Z39" s="84"/>
      <c r="AA39" s="84"/>
      <c r="AB39" s="84"/>
      <c r="AC39" s="84"/>
      <c r="AD39" s="84"/>
      <c r="AE39" s="28"/>
      <c r="AF39" s="28"/>
      <c r="AG39" s="29"/>
    </row>
    <row r="40" spans="1:33" s="1" customFormat="1" ht="2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</row>
    <row r="41" spans="1:33" s="1" customFormat="1" ht="27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</row>
    <row r="42" spans="1:33" s="1" customFormat="1" ht="27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</row>
    <row r="43" spans="1:33" s="1" customFormat="1" ht="27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1"/>
      <c r="AF43" s="11"/>
      <c r="AG43" s="11"/>
    </row>
    <row r="44" spans="1:33" s="1" customFormat="1" ht="27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Q44" s="1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1"/>
      <c r="AF44" s="11"/>
      <c r="AG44" s="11"/>
    </row>
    <row r="45" spans="1:33" s="1" customFormat="1" ht="27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1"/>
      <c r="AF45" s="11"/>
      <c r="AG45" s="11"/>
    </row>
    <row r="46" spans="1:33" s="1" customFormat="1" ht="27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1"/>
      <c r="Q46" s="1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1"/>
      <c r="AF46" s="11"/>
      <c r="AG46" s="11"/>
    </row>
    <row r="47" spans="1:33" s="1" customFormat="1" ht="27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1"/>
      <c r="AF47" s="11"/>
      <c r="AG47" s="11"/>
    </row>
    <row r="48" spans="1:33" s="1" customFormat="1" ht="27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1"/>
      <c r="AF48" s="11"/>
      <c r="AG48" s="11"/>
    </row>
    <row r="49" spans="1:33" s="1" customFormat="1" ht="27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1"/>
      <c r="AF49" s="11"/>
      <c r="AG49" s="11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72">
    <mergeCell ref="A2:M3"/>
    <mergeCell ref="A39:N39"/>
    <mergeCell ref="O39:Q39"/>
    <mergeCell ref="R39:T39"/>
    <mergeCell ref="U39:X39"/>
    <mergeCell ref="Y39:AD39"/>
    <mergeCell ref="AE39:AG39"/>
    <mergeCell ref="A37:N37"/>
    <mergeCell ref="O37:T37"/>
    <mergeCell ref="U37:X37"/>
    <mergeCell ref="Y37:AD37"/>
    <mergeCell ref="AE37:AG37"/>
    <mergeCell ref="A38:N38"/>
    <mergeCell ref="O38:T38"/>
    <mergeCell ref="U38:X38"/>
    <mergeCell ref="Y38:AD38"/>
    <mergeCell ref="AE38:AG38"/>
    <mergeCell ref="A35:N35"/>
    <mergeCell ref="O35:Q35"/>
    <mergeCell ref="R35:T35"/>
    <mergeCell ref="U35:X35"/>
    <mergeCell ref="Y35:AD35"/>
    <mergeCell ref="AE35:AG35"/>
    <mergeCell ref="A36:N36"/>
    <mergeCell ref="O36:Q36"/>
    <mergeCell ref="R36:T36"/>
    <mergeCell ref="U36:X36"/>
    <mergeCell ref="Y36:AD36"/>
    <mergeCell ref="AE36:AG36"/>
    <mergeCell ref="A33:E33"/>
    <mergeCell ref="F33:N33"/>
    <mergeCell ref="O33:Q33"/>
    <mergeCell ref="R33:T33"/>
    <mergeCell ref="U33:X33"/>
    <mergeCell ref="Y33:AD33"/>
    <mergeCell ref="AE33:AG33"/>
    <mergeCell ref="A34:E34"/>
    <mergeCell ref="F34:N34"/>
    <mergeCell ref="O34:Q34"/>
    <mergeCell ref="R34:T34"/>
    <mergeCell ref="U34:X34"/>
    <mergeCell ref="Y34:AD34"/>
    <mergeCell ref="AE34:AG34"/>
    <mergeCell ref="A31:E31"/>
    <mergeCell ref="F31:N31"/>
    <mergeCell ref="O31:Q31"/>
    <mergeCell ref="R31:T31"/>
    <mergeCell ref="U31:X31"/>
    <mergeCell ref="Y31:AD31"/>
    <mergeCell ref="AE31:AG31"/>
    <mergeCell ref="A32:E32"/>
    <mergeCell ref="F32:N32"/>
    <mergeCell ref="O32:Q32"/>
    <mergeCell ref="R32:T32"/>
    <mergeCell ref="U32:X32"/>
    <mergeCell ref="Y32:AD32"/>
    <mergeCell ref="AE32:AG32"/>
    <mergeCell ref="A30:E30"/>
    <mergeCell ref="F30:N30"/>
    <mergeCell ref="O30:Q30"/>
    <mergeCell ref="R30:T30"/>
    <mergeCell ref="U30:X30"/>
    <mergeCell ref="Y30:AD30"/>
    <mergeCell ref="AE30:AG30"/>
    <mergeCell ref="A23:E23"/>
    <mergeCell ref="F23:N23"/>
    <mergeCell ref="O23:Q23"/>
    <mergeCell ref="R23:T23"/>
    <mergeCell ref="U23:X23"/>
    <mergeCell ref="Y23:AD23"/>
    <mergeCell ref="AE23:AG23"/>
    <mergeCell ref="A27:E27"/>
    <mergeCell ref="F27:N27"/>
    <mergeCell ref="O27:Q27"/>
    <mergeCell ref="A21:E21"/>
    <mergeCell ref="F21:N21"/>
    <mergeCell ref="O21:Q21"/>
    <mergeCell ref="R21:T21"/>
    <mergeCell ref="U21:X21"/>
    <mergeCell ref="Y21:AD21"/>
    <mergeCell ref="AE21:AG21"/>
    <mergeCell ref="A22:E22"/>
    <mergeCell ref="F22:N22"/>
    <mergeCell ref="O22:Q22"/>
    <mergeCell ref="R22:T22"/>
    <mergeCell ref="U22:X22"/>
    <mergeCell ref="Y22:AD22"/>
    <mergeCell ref="AE22:AG22"/>
    <mergeCell ref="A19:E19"/>
    <mergeCell ref="F19:N19"/>
    <mergeCell ref="O19:Q19"/>
    <mergeCell ref="R19:T19"/>
    <mergeCell ref="U19:X19"/>
    <mergeCell ref="Y19:AD19"/>
    <mergeCell ref="AE19:AG19"/>
    <mergeCell ref="A20:E20"/>
    <mergeCell ref="F20:N20"/>
    <mergeCell ref="O20:Q20"/>
    <mergeCell ref="R20:T20"/>
    <mergeCell ref="U20:X20"/>
    <mergeCell ref="Y20:AD20"/>
    <mergeCell ref="AE20:AG20"/>
    <mergeCell ref="M10:Q10"/>
    <mergeCell ref="R10:AG10"/>
    <mergeCell ref="M11:Q11"/>
    <mergeCell ref="R11:AG11"/>
    <mergeCell ref="M12:Q12"/>
    <mergeCell ref="R12:AG12"/>
    <mergeCell ref="M13:Q13"/>
    <mergeCell ref="R13:AG13"/>
    <mergeCell ref="H16:K16"/>
    <mergeCell ref="L16:X16"/>
    <mergeCell ref="Y16:Z16"/>
    <mergeCell ref="A28:E28"/>
    <mergeCell ref="F28:N28"/>
    <mergeCell ref="O28:Q28"/>
    <mergeCell ref="R28:T28"/>
    <mergeCell ref="U28:X28"/>
    <mergeCell ref="Y28:AD28"/>
    <mergeCell ref="AE28:AG28"/>
    <mergeCell ref="J1:X1"/>
    <mergeCell ref="Y3:AG3"/>
    <mergeCell ref="M5:Q5"/>
    <mergeCell ref="R5:S5"/>
    <mergeCell ref="T5:U5"/>
    <mergeCell ref="V5:W5"/>
    <mergeCell ref="X5:Y5"/>
    <mergeCell ref="M6:Q6"/>
    <mergeCell ref="R6:AG6"/>
    <mergeCell ref="AB2:AG2"/>
    <mergeCell ref="AB1:AG1"/>
    <mergeCell ref="M7:Q7"/>
    <mergeCell ref="R7:AG7"/>
    <mergeCell ref="M8:Q8"/>
    <mergeCell ref="R8:AG8"/>
    <mergeCell ref="M9:Q9"/>
    <mergeCell ref="R9:AG9"/>
    <mergeCell ref="R25:T25"/>
    <mergeCell ref="U25:X25"/>
    <mergeCell ref="Y25:AD25"/>
    <mergeCell ref="AE25:AG25"/>
    <mergeCell ref="A26:E26"/>
    <mergeCell ref="F26:N26"/>
    <mergeCell ref="O26:Q26"/>
    <mergeCell ref="R27:T27"/>
    <mergeCell ref="U27:X27"/>
    <mergeCell ref="Y27:AD27"/>
    <mergeCell ref="AE27:AG27"/>
    <mergeCell ref="R26:T26"/>
    <mergeCell ref="U26:X26"/>
    <mergeCell ref="Y26:AD26"/>
    <mergeCell ref="AE26:AG26"/>
    <mergeCell ref="A18:N18"/>
    <mergeCell ref="O18:AG18"/>
    <mergeCell ref="AC14:AG16"/>
    <mergeCell ref="A29:E29"/>
    <mergeCell ref="F29:N29"/>
    <mergeCell ref="O29:Q29"/>
    <mergeCell ref="R29:T29"/>
    <mergeCell ref="U29:X29"/>
    <mergeCell ref="Y29:AD29"/>
    <mergeCell ref="AE29:AG29"/>
    <mergeCell ref="A24:E24"/>
    <mergeCell ref="F24:N24"/>
    <mergeCell ref="O24:Q24"/>
    <mergeCell ref="R24:T24"/>
    <mergeCell ref="U24:X24"/>
    <mergeCell ref="Y24:AD24"/>
    <mergeCell ref="AE24:AG24"/>
    <mergeCell ref="A25:E25"/>
    <mergeCell ref="F25:N25"/>
    <mergeCell ref="O25:Q25"/>
  </mergeCells>
  <phoneticPr fontId="14"/>
  <dataValidations count="1">
    <dataValidation type="list" allowBlank="1" showInputMessage="1" showErrorMessage="1" sqref="O20:Q34" xr:uid="{00000000-0002-0000-0000-000000000000}">
      <formula1>"〇"</formula1>
    </dataValidation>
  </dataValidations>
  <printOptions horizontalCentered="1"/>
  <pageMargins left="0.51180555555555596" right="0.51180555555555596" top="0.59027777777777801" bottom="0.5902777777777780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9"/>
  <sheetViews>
    <sheetView showZeros="0" workbookViewId="0">
      <selection activeCell="M11" sqref="M11:Q13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>
      <c r="B1" s="3"/>
      <c r="C1" s="3"/>
      <c r="D1" s="3"/>
      <c r="E1" s="3"/>
      <c r="F1" s="3"/>
      <c r="G1" s="3"/>
      <c r="H1" s="3"/>
      <c r="I1" s="5"/>
      <c r="J1" s="24" t="s">
        <v>26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7"/>
      <c r="Z1" s="3"/>
      <c r="AA1" s="3"/>
      <c r="AB1" s="34" t="s">
        <v>37</v>
      </c>
      <c r="AC1" s="34"/>
      <c r="AD1" s="34"/>
      <c r="AE1" s="34"/>
      <c r="AF1" s="34"/>
      <c r="AG1" s="34"/>
    </row>
    <row r="2" spans="1:39" ht="20.100000000000001" customHeight="1">
      <c r="A2" s="78" t="str">
        <f>+見積書!A2</f>
        <v>兵庫県立○○病院長　様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Z2" s="6"/>
      <c r="AA2" s="8" t="s">
        <v>1</v>
      </c>
      <c r="AB2" s="33">
        <f>+見積書!AB2</f>
        <v>0</v>
      </c>
      <c r="AC2" s="33"/>
      <c r="AD2" s="33"/>
      <c r="AE2" s="33"/>
      <c r="AF2" s="33"/>
      <c r="AG2" s="33"/>
    </row>
    <row r="3" spans="1:39" ht="21.9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5">
        <f ca="1">見積書!Y3</f>
        <v>44945</v>
      </c>
      <c r="Z3" s="25"/>
      <c r="AA3" s="25"/>
      <c r="AB3" s="25"/>
      <c r="AC3" s="25"/>
      <c r="AD3" s="25"/>
      <c r="AE3" s="25"/>
      <c r="AF3" s="25"/>
      <c r="AG3" s="25"/>
    </row>
    <row r="4" spans="1:39" ht="6" customHeight="1"/>
    <row r="5" spans="1:39" s="1" customFormat="1" ht="20.100000000000001" customHeight="1">
      <c r="M5" s="26" t="s">
        <v>2</v>
      </c>
      <c r="N5" s="27"/>
      <c r="O5" s="27"/>
      <c r="P5" s="27"/>
      <c r="Q5" s="27"/>
      <c r="R5" s="28">
        <f>見積書!R5</f>
        <v>1</v>
      </c>
      <c r="S5" s="28"/>
      <c r="T5" s="28">
        <f>見積書!T5</f>
        <v>1</v>
      </c>
      <c r="U5" s="28"/>
      <c r="V5" s="28">
        <f>見積書!V5</f>
        <v>2</v>
      </c>
      <c r="W5" s="28"/>
      <c r="X5" s="28">
        <f>見積書!X5</f>
        <v>3</v>
      </c>
      <c r="Y5" s="29"/>
      <c r="AM5"/>
    </row>
    <row r="6" spans="1:39" s="1" customFormat="1" ht="17.100000000000001" customHeight="1">
      <c r="M6" s="30" t="s">
        <v>3</v>
      </c>
      <c r="N6" s="30"/>
      <c r="O6" s="30"/>
      <c r="P6" s="30"/>
      <c r="Q6" s="30"/>
      <c r="R6" s="31" t="str">
        <f>見積書!R6</f>
        <v>神戸市</v>
      </c>
      <c r="S6" s="31"/>
      <c r="T6" s="31"/>
      <c r="U6" s="31"/>
      <c r="V6" s="31"/>
      <c r="W6" s="31"/>
      <c r="X6" s="31"/>
      <c r="Y6" s="31"/>
      <c r="Z6" s="32"/>
      <c r="AA6" s="32"/>
      <c r="AB6" s="32"/>
      <c r="AC6" s="32"/>
      <c r="AD6" s="32"/>
      <c r="AE6" s="32"/>
      <c r="AF6" s="32"/>
      <c r="AG6" s="32"/>
    </row>
    <row r="7" spans="1:39" s="1" customFormat="1" ht="17.100000000000001" customHeight="1">
      <c r="M7" s="30" t="s">
        <v>4</v>
      </c>
      <c r="N7" s="30"/>
      <c r="O7" s="30"/>
      <c r="P7" s="30"/>
      <c r="Q7" s="30"/>
      <c r="R7" s="31" t="str">
        <f>見積書!R7</f>
        <v>○○商事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9" s="1" customFormat="1" ht="17.100000000000001" customHeight="1">
      <c r="M8" s="30" t="s">
        <v>5</v>
      </c>
      <c r="N8" s="30"/>
      <c r="O8" s="30"/>
      <c r="P8" s="30"/>
      <c r="Q8" s="30"/>
      <c r="R8" s="31" t="str">
        <f>見積書!R8</f>
        <v>山田太郎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9" s="1" customFormat="1" ht="17.100000000000001" customHeight="1">
      <c r="M9" s="30" t="s">
        <v>6</v>
      </c>
      <c r="N9" s="30"/>
      <c r="O9" s="30"/>
      <c r="P9" s="30"/>
      <c r="Q9" s="30"/>
      <c r="R9" s="31" t="str">
        <f>見積書!R9</f>
        <v>００－００００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9" s="1" customFormat="1" ht="17.100000000000001" customHeight="1">
      <c r="M10" s="30" t="s">
        <v>7</v>
      </c>
      <c r="N10" s="30"/>
      <c r="O10" s="30"/>
      <c r="P10" s="30"/>
      <c r="Q10" s="30"/>
      <c r="R10" s="31">
        <f>見積書!R10</f>
        <v>89898989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9" s="1" customFormat="1" ht="17.100000000000001" customHeight="1">
      <c r="M11" s="125" t="s">
        <v>58</v>
      </c>
      <c r="N11" s="126"/>
      <c r="O11" s="126"/>
      <c r="P11" s="126"/>
      <c r="Q11" s="127"/>
      <c r="R11" s="31" t="str">
        <f>見積書!R11</f>
        <v>太田次郎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9" s="1" customFormat="1" ht="17.100000000000001" customHeight="1">
      <c r="M12" s="125" t="s">
        <v>56</v>
      </c>
      <c r="N12" s="126"/>
      <c r="O12" s="126"/>
      <c r="P12" s="126"/>
      <c r="Q12" s="127"/>
      <c r="R12" s="31">
        <f>見積書!R12</f>
        <v>121212121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9" s="1" customFormat="1" ht="17.100000000000001" customHeight="1">
      <c r="M13" s="128" t="s">
        <v>57</v>
      </c>
      <c r="N13" s="129"/>
      <c r="O13" s="129"/>
      <c r="P13" s="129"/>
      <c r="Q13" s="130"/>
      <c r="R13" s="35" t="str">
        <f>見積書!R13</f>
        <v>gjagoijgoijiogjp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9" ht="5.45" customHeight="1"/>
    <row r="15" spans="1:39" s="1" customFormat="1" ht="18" customHeight="1">
      <c r="C15" s="4" t="s">
        <v>25</v>
      </c>
    </row>
    <row r="16" spans="1:39" s="1" customFormat="1" ht="39.950000000000003" customHeight="1">
      <c r="H16" s="36" t="s">
        <v>9</v>
      </c>
      <c r="I16" s="37"/>
      <c r="J16" s="37"/>
      <c r="K16" s="38"/>
      <c r="L16" s="39">
        <f>+Y39</f>
        <v>73790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7" t="s">
        <v>10</v>
      </c>
      <c r="Z16" s="40"/>
    </row>
    <row r="17" spans="1:33" s="1" customFormat="1" ht="6.6" customHeight="1"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3"/>
      <c r="Z17" s="13"/>
    </row>
    <row r="18" spans="1:33" ht="33" customHeight="1">
      <c r="A18" s="19" t="s">
        <v>55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54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" customFormat="1" ht="20.100000000000001" customHeight="1">
      <c r="A19" s="41" t="s">
        <v>11</v>
      </c>
      <c r="B19" s="28"/>
      <c r="C19" s="28"/>
      <c r="D19" s="28"/>
      <c r="E19" s="28"/>
      <c r="F19" s="28" t="s">
        <v>12</v>
      </c>
      <c r="G19" s="28"/>
      <c r="H19" s="28"/>
      <c r="I19" s="28"/>
      <c r="J19" s="28"/>
      <c r="K19" s="28"/>
      <c r="L19" s="28"/>
      <c r="M19" s="28"/>
      <c r="N19" s="28"/>
      <c r="O19" s="42" t="s">
        <v>13</v>
      </c>
      <c r="P19" s="42"/>
      <c r="Q19" s="42"/>
      <c r="R19" s="28" t="s">
        <v>14</v>
      </c>
      <c r="S19" s="28"/>
      <c r="T19" s="28"/>
      <c r="U19" s="28" t="s">
        <v>15</v>
      </c>
      <c r="V19" s="28"/>
      <c r="W19" s="28"/>
      <c r="X19" s="28"/>
      <c r="Y19" s="28" t="s">
        <v>16</v>
      </c>
      <c r="Z19" s="28"/>
      <c r="AA19" s="28"/>
      <c r="AB19" s="28"/>
      <c r="AC19" s="28"/>
      <c r="AD19" s="28"/>
      <c r="AE19" s="28" t="s">
        <v>17</v>
      </c>
      <c r="AF19" s="28"/>
      <c r="AG19" s="29"/>
    </row>
    <row r="20" spans="1:33" s="1" customFormat="1" ht="23.45" customHeight="1">
      <c r="A20" s="43">
        <f>見積書!A20</f>
        <v>0</v>
      </c>
      <c r="B20" s="44"/>
      <c r="C20" s="44"/>
      <c r="D20" s="44"/>
      <c r="E20" s="44"/>
      <c r="F20" s="44" t="str">
        <f>見積書!F20</f>
        <v>にんじん</v>
      </c>
      <c r="G20" s="44"/>
      <c r="H20" s="44"/>
      <c r="I20" s="44"/>
      <c r="J20" s="44"/>
      <c r="K20" s="44"/>
      <c r="L20" s="44"/>
      <c r="M20" s="44"/>
      <c r="N20" s="44"/>
      <c r="O20" s="23" t="str">
        <f>見積書!O20</f>
        <v>〇</v>
      </c>
      <c r="P20" s="23"/>
      <c r="Q20" s="23"/>
      <c r="R20" s="45">
        <f>見積書!R20</f>
        <v>1</v>
      </c>
      <c r="S20" s="45"/>
      <c r="T20" s="45"/>
      <c r="U20" s="45">
        <f>見積書!U20</f>
        <v>1500</v>
      </c>
      <c r="V20" s="45"/>
      <c r="W20" s="45"/>
      <c r="X20" s="45"/>
      <c r="Y20" s="46">
        <f t="shared" ref="Y20:Y34" si="0">IF(R20="","",U20*R20)</f>
        <v>1500</v>
      </c>
      <c r="Z20" s="46"/>
      <c r="AA20" s="46"/>
      <c r="AB20" s="46"/>
      <c r="AC20" s="46"/>
      <c r="AD20" s="46"/>
      <c r="AE20" s="23"/>
      <c r="AF20" s="23"/>
      <c r="AG20" s="47"/>
    </row>
    <row r="21" spans="1:33" s="1" customFormat="1" ht="23.45" customHeight="1">
      <c r="A21" s="21">
        <f>見積書!A21</f>
        <v>0</v>
      </c>
      <c r="B21" s="22"/>
      <c r="C21" s="22"/>
      <c r="D21" s="22"/>
      <c r="E21" s="22"/>
      <c r="F21" s="22" t="str">
        <f>見積書!F21</f>
        <v>ごぼう</v>
      </c>
      <c r="G21" s="22"/>
      <c r="H21" s="22"/>
      <c r="I21" s="22"/>
      <c r="J21" s="22"/>
      <c r="K21" s="22"/>
      <c r="L21" s="22"/>
      <c r="M21" s="22"/>
      <c r="N21" s="22"/>
      <c r="O21" s="23" t="str">
        <f>見積書!O21</f>
        <v>〇</v>
      </c>
      <c r="P21" s="23"/>
      <c r="Q21" s="23"/>
      <c r="R21" s="15">
        <f>見積書!R21</f>
        <v>2</v>
      </c>
      <c r="S21" s="15"/>
      <c r="T21" s="15"/>
      <c r="U21" s="15">
        <f>見積書!U21</f>
        <v>1400</v>
      </c>
      <c r="V21" s="15"/>
      <c r="W21" s="15"/>
      <c r="X21" s="15"/>
      <c r="Y21" s="16">
        <f t="shared" si="0"/>
        <v>2800</v>
      </c>
      <c r="Z21" s="16"/>
      <c r="AA21" s="16"/>
      <c r="AB21" s="16"/>
      <c r="AC21" s="16"/>
      <c r="AD21" s="16"/>
      <c r="AE21" s="17"/>
      <c r="AF21" s="17"/>
      <c r="AG21" s="18"/>
    </row>
    <row r="22" spans="1:33" s="1" customFormat="1" ht="23.45" customHeight="1">
      <c r="A22" s="21">
        <f>見積書!A22</f>
        <v>0</v>
      </c>
      <c r="B22" s="22"/>
      <c r="C22" s="22"/>
      <c r="D22" s="22"/>
      <c r="E22" s="22"/>
      <c r="F22" s="22" t="str">
        <f>見積書!F22</f>
        <v>割り箸</v>
      </c>
      <c r="G22" s="22"/>
      <c r="H22" s="22"/>
      <c r="I22" s="22"/>
      <c r="J22" s="22"/>
      <c r="K22" s="22"/>
      <c r="L22" s="22"/>
      <c r="M22" s="22"/>
      <c r="N22" s="22"/>
      <c r="O22" s="23">
        <f>見積書!O22</f>
        <v>0</v>
      </c>
      <c r="P22" s="23"/>
      <c r="Q22" s="23"/>
      <c r="R22" s="15">
        <f>見積書!R22</f>
        <v>3</v>
      </c>
      <c r="S22" s="15"/>
      <c r="T22" s="15"/>
      <c r="U22" s="15">
        <f>見積書!U22</f>
        <v>1300</v>
      </c>
      <c r="V22" s="15"/>
      <c r="W22" s="15"/>
      <c r="X22" s="15"/>
      <c r="Y22" s="16">
        <f t="shared" si="0"/>
        <v>3900</v>
      </c>
      <c r="Z22" s="16"/>
      <c r="AA22" s="16"/>
      <c r="AB22" s="16"/>
      <c r="AC22" s="16"/>
      <c r="AD22" s="16"/>
      <c r="AE22" s="17"/>
      <c r="AF22" s="17"/>
      <c r="AG22" s="18"/>
    </row>
    <row r="23" spans="1:33" s="1" customFormat="1" ht="23.45" customHeight="1">
      <c r="A23" s="21">
        <f>見積書!A23</f>
        <v>0</v>
      </c>
      <c r="B23" s="22"/>
      <c r="C23" s="22"/>
      <c r="D23" s="22"/>
      <c r="E23" s="22"/>
      <c r="F23" s="22" t="str">
        <f>見積書!F23</f>
        <v>洗剤</v>
      </c>
      <c r="G23" s="22"/>
      <c r="H23" s="22"/>
      <c r="I23" s="22"/>
      <c r="J23" s="22"/>
      <c r="K23" s="22"/>
      <c r="L23" s="22"/>
      <c r="M23" s="22"/>
      <c r="N23" s="22"/>
      <c r="O23" s="23">
        <f>見積書!O23</f>
        <v>0</v>
      </c>
      <c r="P23" s="23"/>
      <c r="Q23" s="23"/>
      <c r="R23" s="15">
        <f>見積書!R23</f>
        <v>4</v>
      </c>
      <c r="S23" s="15"/>
      <c r="T23" s="15"/>
      <c r="U23" s="15">
        <f>見積書!U23</f>
        <v>1200</v>
      </c>
      <c r="V23" s="15"/>
      <c r="W23" s="15"/>
      <c r="X23" s="15"/>
      <c r="Y23" s="16">
        <f t="shared" ref="Y23:Y29" si="1">IF(R23="","",U23*R23)</f>
        <v>4800</v>
      </c>
      <c r="Z23" s="16"/>
      <c r="AA23" s="16"/>
      <c r="AB23" s="16"/>
      <c r="AC23" s="16"/>
      <c r="AD23" s="16"/>
      <c r="AE23" s="17"/>
      <c r="AF23" s="17"/>
      <c r="AG23" s="18"/>
    </row>
    <row r="24" spans="1:33" s="1" customFormat="1" ht="23.45" customHeight="1">
      <c r="A24" s="21">
        <f>見積書!A24</f>
        <v>0</v>
      </c>
      <c r="B24" s="22"/>
      <c r="C24" s="22"/>
      <c r="D24" s="22"/>
      <c r="E24" s="22"/>
      <c r="F24" s="22" t="str">
        <f>見積書!F24</f>
        <v>白菜</v>
      </c>
      <c r="G24" s="22"/>
      <c r="H24" s="22"/>
      <c r="I24" s="22"/>
      <c r="J24" s="22"/>
      <c r="K24" s="22"/>
      <c r="L24" s="22"/>
      <c r="M24" s="22"/>
      <c r="N24" s="22"/>
      <c r="O24" s="23" t="str">
        <f>見積書!O24</f>
        <v>〇</v>
      </c>
      <c r="P24" s="23"/>
      <c r="Q24" s="23"/>
      <c r="R24" s="15">
        <f>見積書!R24</f>
        <v>5</v>
      </c>
      <c r="S24" s="15"/>
      <c r="T24" s="15"/>
      <c r="U24" s="15">
        <f>見積書!U24</f>
        <v>1100</v>
      </c>
      <c r="V24" s="15"/>
      <c r="W24" s="15"/>
      <c r="X24" s="15"/>
      <c r="Y24" s="16">
        <f t="shared" ref="Y24:Y26" si="2">IF(R24="","",U24*R24)</f>
        <v>5500</v>
      </c>
      <c r="Z24" s="16"/>
      <c r="AA24" s="16"/>
      <c r="AB24" s="16"/>
      <c r="AC24" s="16"/>
      <c r="AD24" s="16"/>
      <c r="AE24" s="17"/>
      <c r="AF24" s="17"/>
      <c r="AG24" s="18"/>
    </row>
    <row r="25" spans="1:33" s="1" customFormat="1" ht="23.45" customHeight="1">
      <c r="A25" s="21">
        <f>見積書!A25</f>
        <v>0</v>
      </c>
      <c r="B25" s="22"/>
      <c r="C25" s="22"/>
      <c r="D25" s="22"/>
      <c r="E25" s="22"/>
      <c r="F25" s="22" t="str">
        <f>見積書!F25</f>
        <v>キャベツ</v>
      </c>
      <c r="G25" s="22"/>
      <c r="H25" s="22"/>
      <c r="I25" s="22"/>
      <c r="J25" s="22"/>
      <c r="K25" s="22"/>
      <c r="L25" s="22"/>
      <c r="M25" s="22"/>
      <c r="N25" s="22"/>
      <c r="O25" s="23" t="str">
        <f>見積書!O25</f>
        <v>〇</v>
      </c>
      <c r="P25" s="23"/>
      <c r="Q25" s="23"/>
      <c r="R25" s="15">
        <f>見積書!R25</f>
        <v>6</v>
      </c>
      <c r="S25" s="15"/>
      <c r="T25" s="15"/>
      <c r="U25" s="15">
        <f>見積書!U25</f>
        <v>1000</v>
      </c>
      <c r="V25" s="15"/>
      <c r="W25" s="15"/>
      <c r="X25" s="15"/>
      <c r="Y25" s="16">
        <f t="shared" si="2"/>
        <v>6000</v>
      </c>
      <c r="Z25" s="16"/>
      <c r="AA25" s="16"/>
      <c r="AB25" s="16"/>
      <c r="AC25" s="16"/>
      <c r="AD25" s="16"/>
      <c r="AE25" s="17"/>
      <c r="AF25" s="17"/>
      <c r="AG25" s="18"/>
    </row>
    <row r="26" spans="1:33" s="1" customFormat="1" ht="23.45" customHeight="1">
      <c r="A26" s="21">
        <f>見積書!A26</f>
        <v>0</v>
      </c>
      <c r="B26" s="22"/>
      <c r="C26" s="22"/>
      <c r="D26" s="22"/>
      <c r="E26" s="22"/>
      <c r="F26" s="22" t="str">
        <f>見積書!F26</f>
        <v>ピーマン</v>
      </c>
      <c r="G26" s="22"/>
      <c r="H26" s="22"/>
      <c r="I26" s="22"/>
      <c r="J26" s="22"/>
      <c r="K26" s="22"/>
      <c r="L26" s="22"/>
      <c r="M26" s="22"/>
      <c r="N26" s="22"/>
      <c r="O26" s="23" t="str">
        <f>見積書!O26</f>
        <v>〇</v>
      </c>
      <c r="P26" s="23"/>
      <c r="Q26" s="23"/>
      <c r="R26" s="15">
        <f>見積書!R26</f>
        <v>7</v>
      </c>
      <c r="S26" s="15"/>
      <c r="T26" s="15"/>
      <c r="U26" s="15">
        <f>見積書!U26</f>
        <v>900</v>
      </c>
      <c r="V26" s="15"/>
      <c r="W26" s="15"/>
      <c r="X26" s="15"/>
      <c r="Y26" s="16">
        <f t="shared" si="2"/>
        <v>6300</v>
      </c>
      <c r="Z26" s="16"/>
      <c r="AA26" s="16"/>
      <c r="AB26" s="16"/>
      <c r="AC26" s="16"/>
      <c r="AD26" s="16"/>
      <c r="AE26" s="17"/>
      <c r="AF26" s="17"/>
      <c r="AG26" s="18"/>
    </row>
    <row r="27" spans="1:33" s="1" customFormat="1" ht="23.45" customHeight="1">
      <c r="A27" s="21">
        <f>見積書!A27</f>
        <v>0</v>
      </c>
      <c r="B27" s="22"/>
      <c r="C27" s="22"/>
      <c r="D27" s="22"/>
      <c r="E27" s="22"/>
      <c r="F27" s="22" t="str">
        <f>見積書!F27</f>
        <v>米</v>
      </c>
      <c r="G27" s="22"/>
      <c r="H27" s="22"/>
      <c r="I27" s="22"/>
      <c r="J27" s="22"/>
      <c r="K27" s="22"/>
      <c r="L27" s="22"/>
      <c r="M27" s="22"/>
      <c r="N27" s="22"/>
      <c r="O27" s="23" t="str">
        <f>見積書!O27</f>
        <v>〇</v>
      </c>
      <c r="P27" s="23"/>
      <c r="Q27" s="23"/>
      <c r="R27" s="15">
        <f>見積書!R27</f>
        <v>8</v>
      </c>
      <c r="S27" s="15"/>
      <c r="T27" s="15"/>
      <c r="U27" s="15">
        <f>見積書!U27</f>
        <v>800</v>
      </c>
      <c r="V27" s="15"/>
      <c r="W27" s="15"/>
      <c r="X27" s="15"/>
      <c r="Y27" s="16">
        <f t="shared" si="1"/>
        <v>6400</v>
      </c>
      <c r="Z27" s="16"/>
      <c r="AA27" s="16"/>
      <c r="AB27" s="16"/>
      <c r="AC27" s="16"/>
      <c r="AD27" s="16"/>
      <c r="AE27" s="17"/>
      <c r="AF27" s="17"/>
      <c r="AG27" s="18"/>
    </row>
    <row r="28" spans="1:33" s="1" customFormat="1" ht="23.45" customHeight="1">
      <c r="A28" s="21">
        <f>見積書!A28</f>
        <v>0</v>
      </c>
      <c r="B28" s="22"/>
      <c r="C28" s="22"/>
      <c r="D28" s="22"/>
      <c r="E28" s="22"/>
      <c r="F28" s="22" t="str">
        <f>見積書!F28</f>
        <v>お茶</v>
      </c>
      <c r="G28" s="22"/>
      <c r="H28" s="22"/>
      <c r="I28" s="22"/>
      <c r="J28" s="22"/>
      <c r="K28" s="22"/>
      <c r="L28" s="22"/>
      <c r="M28" s="22"/>
      <c r="N28" s="22"/>
      <c r="O28" s="23" t="str">
        <f>見積書!O28</f>
        <v>〇</v>
      </c>
      <c r="P28" s="23"/>
      <c r="Q28" s="23"/>
      <c r="R28" s="15">
        <f>見積書!R28</f>
        <v>9</v>
      </c>
      <c r="S28" s="15"/>
      <c r="T28" s="15"/>
      <c r="U28" s="15">
        <f>見積書!U28</f>
        <v>700</v>
      </c>
      <c r="V28" s="15"/>
      <c r="W28" s="15"/>
      <c r="X28" s="15"/>
      <c r="Y28" s="16">
        <f t="shared" si="1"/>
        <v>6300</v>
      </c>
      <c r="Z28" s="16"/>
      <c r="AA28" s="16"/>
      <c r="AB28" s="16"/>
      <c r="AC28" s="16"/>
      <c r="AD28" s="16"/>
      <c r="AE28" s="17"/>
      <c r="AF28" s="17"/>
      <c r="AG28" s="18"/>
    </row>
    <row r="29" spans="1:33" s="1" customFormat="1" ht="23.45" customHeight="1">
      <c r="A29" s="21">
        <f>見積書!A29</f>
        <v>0</v>
      </c>
      <c r="B29" s="22"/>
      <c r="C29" s="22"/>
      <c r="D29" s="22"/>
      <c r="E29" s="22"/>
      <c r="F29" s="22" t="str">
        <f>見積書!F29</f>
        <v>石けん</v>
      </c>
      <c r="G29" s="22"/>
      <c r="H29" s="22"/>
      <c r="I29" s="22"/>
      <c r="J29" s="22"/>
      <c r="K29" s="22"/>
      <c r="L29" s="22"/>
      <c r="M29" s="22"/>
      <c r="N29" s="22"/>
      <c r="O29" s="23">
        <f>見積書!O29</f>
        <v>0</v>
      </c>
      <c r="P29" s="23"/>
      <c r="Q29" s="23"/>
      <c r="R29" s="15">
        <f>見積書!R29</f>
        <v>10</v>
      </c>
      <c r="S29" s="15"/>
      <c r="T29" s="15"/>
      <c r="U29" s="15">
        <f>見積書!U29</f>
        <v>600</v>
      </c>
      <c r="V29" s="15"/>
      <c r="W29" s="15"/>
      <c r="X29" s="15"/>
      <c r="Y29" s="16">
        <f t="shared" si="1"/>
        <v>6000</v>
      </c>
      <c r="Z29" s="16"/>
      <c r="AA29" s="16"/>
      <c r="AB29" s="16"/>
      <c r="AC29" s="16"/>
      <c r="AD29" s="16"/>
      <c r="AE29" s="17"/>
      <c r="AF29" s="17"/>
      <c r="AG29" s="18"/>
    </row>
    <row r="30" spans="1:33" s="1" customFormat="1" ht="23.45" customHeight="1">
      <c r="A30" s="21">
        <f>見積書!A30</f>
        <v>0</v>
      </c>
      <c r="B30" s="22"/>
      <c r="C30" s="22"/>
      <c r="D30" s="22"/>
      <c r="E30" s="22"/>
      <c r="F30" s="22" t="str">
        <f>見積書!F30</f>
        <v>豆</v>
      </c>
      <c r="G30" s="22"/>
      <c r="H30" s="22"/>
      <c r="I30" s="22"/>
      <c r="J30" s="22"/>
      <c r="K30" s="22"/>
      <c r="L30" s="22"/>
      <c r="M30" s="22"/>
      <c r="N30" s="22"/>
      <c r="O30" s="23" t="str">
        <f>見積書!O30</f>
        <v>〇</v>
      </c>
      <c r="P30" s="23"/>
      <c r="Q30" s="23"/>
      <c r="R30" s="15">
        <f>見積書!R30</f>
        <v>11</v>
      </c>
      <c r="S30" s="15"/>
      <c r="T30" s="15"/>
      <c r="U30" s="15">
        <f>見積書!U30</f>
        <v>500</v>
      </c>
      <c r="V30" s="15"/>
      <c r="W30" s="15"/>
      <c r="X30" s="15"/>
      <c r="Y30" s="16">
        <f t="shared" si="0"/>
        <v>5500</v>
      </c>
      <c r="Z30" s="16"/>
      <c r="AA30" s="16"/>
      <c r="AB30" s="16"/>
      <c r="AC30" s="16"/>
      <c r="AD30" s="16"/>
      <c r="AE30" s="17"/>
      <c r="AF30" s="17"/>
      <c r="AG30" s="18"/>
    </row>
    <row r="31" spans="1:33" s="1" customFormat="1" ht="23.45" customHeight="1">
      <c r="A31" s="21">
        <f>見積書!A31</f>
        <v>0</v>
      </c>
      <c r="B31" s="22"/>
      <c r="C31" s="22"/>
      <c r="D31" s="22"/>
      <c r="E31" s="22"/>
      <c r="F31" s="22" t="str">
        <f>見積書!F31</f>
        <v>あわ</v>
      </c>
      <c r="G31" s="22"/>
      <c r="H31" s="22"/>
      <c r="I31" s="22"/>
      <c r="J31" s="22"/>
      <c r="K31" s="22"/>
      <c r="L31" s="22"/>
      <c r="M31" s="22"/>
      <c r="N31" s="22"/>
      <c r="O31" s="23" t="str">
        <f>見積書!O31</f>
        <v>〇</v>
      </c>
      <c r="P31" s="23"/>
      <c r="Q31" s="23"/>
      <c r="R31" s="15">
        <f>見積書!R31</f>
        <v>12</v>
      </c>
      <c r="S31" s="15"/>
      <c r="T31" s="15"/>
      <c r="U31" s="15">
        <f>見積書!U31</f>
        <v>400</v>
      </c>
      <c r="V31" s="15"/>
      <c r="W31" s="15"/>
      <c r="X31" s="15"/>
      <c r="Y31" s="16">
        <f t="shared" si="0"/>
        <v>4800</v>
      </c>
      <c r="Z31" s="16"/>
      <c r="AA31" s="16"/>
      <c r="AB31" s="16"/>
      <c r="AC31" s="16"/>
      <c r="AD31" s="16"/>
      <c r="AE31" s="17"/>
      <c r="AF31" s="17"/>
      <c r="AG31" s="18"/>
    </row>
    <row r="32" spans="1:33" s="1" customFormat="1" ht="23.45" customHeight="1">
      <c r="A32" s="21">
        <f>見積書!A32</f>
        <v>0</v>
      </c>
      <c r="B32" s="22"/>
      <c r="C32" s="22"/>
      <c r="D32" s="22"/>
      <c r="E32" s="22"/>
      <c r="F32" s="22" t="str">
        <f>見積書!F32</f>
        <v>ひえ</v>
      </c>
      <c r="G32" s="22"/>
      <c r="H32" s="22"/>
      <c r="I32" s="22"/>
      <c r="J32" s="22"/>
      <c r="K32" s="22"/>
      <c r="L32" s="22"/>
      <c r="M32" s="22"/>
      <c r="N32" s="22"/>
      <c r="O32" s="23" t="str">
        <f>見積書!O32</f>
        <v>〇</v>
      </c>
      <c r="P32" s="23"/>
      <c r="Q32" s="23"/>
      <c r="R32" s="15">
        <f>見積書!R32</f>
        <v>13</v>
      </c>
      <c r="S32" s="15"/>
      <c r="T32" s="15"/>
      <c r="U32" s="15">
        <f>見積書!U32</f>
        <v>300</v>
      </c>
      <c r="V32" s="15"/>
      <c r="W32" s="15"/>
      <c r="X32" s="15"/>
      <c r="Y32" s="16">
        <f t="shared" si="0"/>
        <v>3900</v>
      </c>
      <c r="Z32" s="16"/>
      <c r="AA32" s="16"/>
      <c r="AB32" s="16"/>
      <c r="AC32" s="16"/>
      <c r="AD32" s="16"/>
      <c r="AE32" s="17"/>
      <c r="AF32" s="17"/>
      <c r="AG32" s="18"/>
    </row>
    <row r="33" spans="1:33" s="1" customFormat="1" ht="23.45" customHeight="1">
      <c r="A33" s="21">
        <f>見積書!A33</f>
        <v>0</v>
      </c>
      <c r="B33" s="22"/>
      <c r="C33" s="22"/>
      <c r="D33" s="22"/>
      <c r="E33" s="22"/>
      <c r="F33" s="22" t="str">
        <f>見積書!F33</f>
        <v>つまようじ</v>
      </c>
      <c r="G33" s="22"/>
      <c r="H33" s="22"/>
      <c r="I33" s="22"/>
      <c r="J33" s="22"/>
      <c r="K33" s="22"/>
      <c r="L33" s="22"/>
      <c r="M33" s="22"/>
      <c r="N33" s="22"/>
      <c r="O33" s="23">
        <f>見積書!O33</f>
        <v>0</v>
      </c>
      <c r="P33" s="23"/>
      <c r="Q33" s="23"/>
      <c r="R33" s="15">
        <f>見積書!R33</f>
        <v>14</v>
      </c>
      <c r="S33" s="15"/>
      <c r="T33" s="15"/>
      <c r="U33" s="15">
        <f>見積書!U33</f>
        <v>200</v>
      </c>
      <c r="V33" s="15"/>
      <c r="W33" s="15"/>
      <c r="X33" s="15"/>
      <c r="Y33" s="16">
        <f t="shared" si="0"/>
        <v>2800</v>
      </c>
      <c r="Z33" s="16"/>
      <c r="AA33" s="16"/>
      <c r="AB33" s="16"/>
      <c r="AC33" s="16"/>
      <c r="AD33" s="16"/>
      <c r="AE33" s="17"/>
      <c r="AF33" s="17"/>
      <c r="AG33" s="18"/>
    </row>
    <row r="34" spans="1:33" s="1" customFormat="1" ht="23.45" customHeight="1">
      <c r="A34" s="48">
        <f>見積書!A34</f>
        <v>0</v>
      </c>
      <c r="B34" s="49"/>
      <c r="C34" s="49"/>
      <c r="D34" s="49"/>
      <c r="E34" s="49"/>
      <c r="F34" s="49" t="str">
        <f>見積書!F34</f>
        <v>いも</v>
      </c>
      <c r="G34" s="49"/>
      <c r="H34" s="49"/>
      <c r="I34" s="49"/>
      <c r="J34" s="49"/>
      <c r="K34" s="49"/>
      <c r="L34" s="49"/>
      <c r="M34" s="49"/>
      <c r="N34" s="49"/>
      <c r="O34" s="50" t="str">
        <f>見積書!O34</f>
        <v>〇</v>
      </c>
      <c r="P34" s="50"/>
      <c r="Q34" s="50"/>
      <c r="R34" s="51">
        <f>見積書!R34</f>
        <v>15</v>
      </c>
      <c r="S34" s="51"/>
      <c r="T34" s="51"/>
      <c r="U34" s="51">
        <f>見積書!U34</f>
        <v>100</v>
      </c>
      <c r="V34" s="51"/>
      <c r="W34" s="51"/>
      <c r="X34" s="51"/>
      <c r="Y34" s="52">
        <f t="shared" si="0"/>
        <v>1500</v>
      </c>
      <c r="Z34" s="52"/>
      <c r="AA34" s="52"/>
      <c r="AB34" s="52"/>
      <c r="AC34" s="52"/>
      <c r="AD34" s="52"/>
      <c r="AE34" s="53"/>
      <c r="AF34" s="53"/>
      <c r="AG34" s="54"/>
    </row>
    <row r="35" spans="1:33" s="1" customFormat="1" ht="23.45" customHeight="1">
      <c r="A35" s="55" t="s">
        <v>19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58"/>
      <c r="S35" s="58"/>
      <c r="T35" s="58"/>
      <c r="U35" s="58"/>
      <c r="V35" s="58"/>
      <c r="W35" s="58"/>
      <c r="X35" s="59"/>
      <c r="Y35" s="60">
        <f>見積書!Y35</f>
        <v>68000</v>
      </c>
      <c r="Z35" s="60"/>
      <c r="AA35" s="60"/>
      <c r="AB35" s="60"/>
      <c r="AC35" s="60"/>
      <c r="AD35" s="60"/>
      <c r="AE35" s="61"/>
      <c r="AF35" s="61"/>
      <c r="AG35" s="62"/>
    </row>
    <row r="36" spans="1:33" s="1" customFormat="1" ht="23.45" customHeight="1">
      <c r="A36" s="63" t="s">
        <v>20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5"/>
      <c r="P36" s="65"/>
      <c r="Q36" s="65"/>
      <c r="R36" s="66"/>
      <c r="S36" s="66"/>
      <c r="T36" s="66"/>
      <c r="U36" s="66"/>
      <c r="V36" s="66"/>
      <c r="W36" s="66"/>
      <c r="X36" s="67"/>
      <c r="Y36" s="15">
        <f>見積書!Y36</f>
        <v>5790</v>
      </c>
      <c r="Z36" s="15"/>
      <c r="AA36" s="15"/>
      <c r="AB36" s="15"/>
      <c r="AC36" s="15"/>
      <c r="AD36" s="15"/>
      <c r="AE36" s="17"/>
      <c r="AF36" s="17"/>
      <c r="AG36" s="18"/>
    </row>
    <row r="37" spans="1:33" s="1" customFormat="1" ht="23.45" customHeight="1">
      <c r="A37" s="68" t="s">
        <v>21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>
        <f>見積書!O37</f>
        <v>17500</v>
      </c>
      <c r="P37" s="70"/>
      <c r="Q37" s="70"/>
      <c r="R37" s="70"/>
      <c r="S37" s="70"/>
      <c r="T37" s="70"/>
      <c r="U37" s="66"/>
      <c r="V37" s="66"/>
      <c r="W37" s="66"/>
      <c r="X37" s="67"/>
      <c r="Y37" s="15">
        <f>見積書!Y37</f>
        <v>1750</v>
      </c>
      <c r="Z37" s="15"/>
      <c r="AA37" s="15"/>
      <c r="AB37" s="15"/>
      <c r="AC37" s="15"/>
      <c r="AD37" s="15"/>
      <c r="AE37" s="17"/>
      <c r="AF37" s="17"/>
      <c r="AG37" s="18"/>
    </row>
    <row r="38" spans="1:33" s="1" customFormat="1" ht="23.45" customHeight="1">
      <c r="A38" s="71" t="s">
        <v>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>
        <f>見積書!O38</f>
        <v>50500</v>
      </c>
      <c r="P38" s="73"/>
      <c r="Q38" s="73"/>
      <c r="R38" s="74"/>
      <c r="S38" s="74"/>
      <c r="T38" s="74"/>
      <c r="U38" s="75"/>
      <c r="V38" s="75"/>
      <c r="W38" s="75"/>
      <c r="X38" s="76"/>
      <c r="Y38" s="77">
        <f>見積書!Y38</f>
        <v>4040</v>
      </c>
      <c r="Z38" s="77"/>
      <c r="AA38" s="77"/>
      <c r="AB38" s="77"/>
      <c r="AC38" s="77"/>
      <c r="AD38" s="77"/>
      <c r="AE38" s="53"/>
      <c r="AF38" s="53"/>
      <c r="AG38" s="54"/>
    </row>
    <row r="39" spans="1:33" s="1" customFormat="1" ht="23.45" customHeight="1">
      <c r="A39" s="79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1"/>
      <c r="P39" s="81"/>
      <c r="Q39" s="81"/>
      <c r="R39" s="82"/>
      <c r="S39" s="82"/>
      <c r="T39" s="82"/>
      <c r="U39" s="82"/>
      <c r="V39" s="82"/>
      <c r="W39" s="82"/>
      <c r="X39" s="83"/>
      <c r="Y39" s="84">
        <f>見積書!Y39</f>
        <v>73790</v>
      </c>
      <c r="Z39" s="84"/>
      <c r="AA39" s="84"/>
      <c r="AB39" s="84"/>
      <c r="AC39" s="84"/>
      <c r="AD39" s="84"/>
      <c r="AE39" s="28"/>
      <c r="AF39" s="28"/>
      <c r="AG39" s="29"/>
    </row>
    <row r="40" spans="1:33" s="1" customFormat="1" ht="2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</row>
    <row r="41" spans="1:33" s="1" customFormat="1" ht="27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</row>
    <row r="42" spans="1:33" s="1" customFormat="1" ht="27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</row>
    <row r="43" spans="1:33" s="1" customFormat="1" ht="27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1"/>
      <c r="AF43" s="11"/>
      <c r="AG43" s="11"/>
    </row>
    <row r="44" spans="1:33" s="1" customFormat="1" ht="27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Q44" s="1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1"/>
      <c r="AF44" s="11"/>
      <c r="AG44" s="11"/>
    </row>
    <row r="45" spans="1:33" s="1" customFormat="1" ht="27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1"/>
      <c r="AF45" s="11"/>
      <c r="AG45" s="11"/>
    </row>
    <row r="46" spans="1:33" s="1" customFormat="1" ht="27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1"/>
      <c r="Q46" s="1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1"/>
      <c r="AF46" s="11"/>
      <c r="AG46" s="11"/>
    </row>
    <row r="47" spans="1:33" s="1" customFormat="1" ht="27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1"/>
      <c r="AF47" s="11"/>
      <c r="AG47" s="11"/>
    </row>
    <row r="48" spans="1:33" s="1" customFormat="1" ht="27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1"/>
      <c r="AF48" s="11"/>
      <c r="AG48" s="11"/>
    </row>
    <row r="49" spans="1:33" s="1" customFormat="1" ht="27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1"/>
      <c r="AF49" s="11"/>
      <c r="AG49" s="11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71">
    <mergeCell ref="A2:M3"/>
    <mergeCell ref="A39:N39"/>
    <mergeCell ref="O39:Q39"/>
    <mergeCell ref="R39:T39"/>
    <mergeCell ref="U39:X39"/>
    <mergeCell ref="Y39:AD39"/>
    <mergeCell ref="AE39:AG39"/>
    <mergeCell ref="A37:N37"/>
    <mergeCell ref="O37:T37"/>
    <mergeCell ref="U37:X37"/>
    <mergeCell ref="Y37:AD37"/>
    <mergeCell ref="AE37:AG37"/>
    <mergeCell ref="A38:N38"/>
    <mergeCell ref="O38:T38"/>
    <mergeCell ref="U38:X38"/>
    <mergeCell ref="Y38:AD38"/>
    <mergeCell ref="AE38:AG38"/>
    <mergeCell ref="A35:N35"/>
    <mergeCell ref="O35:Q35"/>
    <mergeCell ref="R35:T35"/>
    <mergeCell ref="U35:X35"/>
    <mergeCell ref="Y35:AD35"/>
    <mergeCell ref="AE35:AG35"/>
    <mergeCell ref="A36:N36"/>
    <mergeCell ref="O36:Q36"/>
    <mergeCell ref="R36:T36"/>
    <mergeCell ref="U36:X36"/>
    <mergeCell ref="Y36:AD36"/>
    <mergeCell ref="AE36:AG36"/>
    <mergeCell ref="A33:E33"/>
    <mergeCell ref="F33:N33"/>
    <mergeCell ref="O33:Q33"/>
    <mergeCell ref="R33:T33"/>
    <mergeCell ref="U33:X33"/>
    <mergeCell ref="Y33:AD33"/>
    <mergeCell ref="AE33:AG33"/>
    <mergeCell ref="A34:E34"/>
    <mergeCell ref="F34:N34"/>
    <mergeCell ref="O34:Q34"/>
    <mergeCell ref="R34:T34"/>
    <mergeCell ref="U34:X34"/>
    <mergeCell ref="Y34:AD34"/>
    <mergeCell ref="AE34:AG34"/>
    <mergeCell ref="A31:E31"/>
    <mergeCell ref="F31:N31"/>
    <mergeCell ref="O31:Q31"/>
    <mergeCell ref="R31:T31"/>
    <mergeCell ref="U31:X31"/>
    <mergeCell ref="Y31:AD31"/>
    <mergeCell ref="AE31:AG31"/>
    <mergeCell ref="A32:E32"/>
    <mergeCell ref="F32:N32"/>
    <mergeCell ref="O32:Q32"/>
    <mergeCell ref="R32:T32"/>
    <mergeCell ref="U32:X32"/>
    <mergeCell ref="Y32:AD32"/>
    <mergeCell ref="AE32:AG32"/>
    <mergeCell ref="A30:E30"/>
    <mergeCell ref="F30:N30"/>
    <mergeCell ref="O30:Q30"/>
    <mergeCell ref="R30:T30"/>
    <mergeCell ref="U30:X30"/>
    <mergeCell ref="Y30:AD30"/>
    <mergeCell ref="AE30:AG30"/>
    <mergeCell ref="A23:E23"/>
    <mergeCell ref="F23:N23"/>
    <mergeCell ref="O23:Q23"/>
    <mergeCell ref="R23:T23"/>
    <mergeCell ref="U23:X23"/>
    <mergeCell ref="Y23:AD23"/>
    <mergeCell ref="AE23:AG23"/>
    <mergeCell ref="A27:E27"/>
    <mergeCell ref="F27:N27"/>
    <mergeCell ref="O27:Q27"/>
    <mergeCell ref="A21:E21"/>
    <mergeCell ref="F21:N21"/>
    <mergeCell ref="O21:Q21"/>
    <mergeCell ref="R21:T21"/>
    <mergeCell ref="U21:X21"/>
    <mergeCell ref="Y21:AD21"/>
    <mergeCell ref="AE21:AG21"/>
    <mergeCell ref="A22:E22"/>
    <mergeCell ref="F22:N22"/>
    <mergeCell ref="O22:Q22"/>
    <mergeCell ref="R22:T22"/>
    <mergeCell ref="U22:X22"/>
    <mergeCell ref="Y22:AD22"/>
    <mergeCell ref="AE22:AG22"/>
    <mergeCell ref="A19:E19"/>
    <mergeCell ref="F19:N19"/>
    <mergeCell ref="O19:Q19"/>
    <mergeCell ref="R19:T19"/>
    <mergeCell ref="U19:X19"/>
    <mergeCell ref="Y19:AD19"/>
    <mergeCell ref="AE19:AG19"/>
    <mergeCell ref="A20:E20"/>
    <mergeCell ref="F20:N20"/>
    <mergeCell ref="O20:Q20"/>
    <mergeCell ref="R20:T20"/>
    <mergeCell ref="U20:X20"/>
    <mergeCell ref="Y20:AD20"/>
    <mergeCell ref="AE20:AG20"/>
    <mergeCell ref="M10:Q10"/>
    <mergeCell ref="R10:AG10"/>
    <mergeCell ref="M11:Q11"/>
    <mergeCell ref="R11:AG11"/>
    <mergeCell ref="M12:Q12"/>
    <mergeCell ref="R12:AG12"/>
    <mergeCell ref="M13:Q13"/>
    <mergeCell ref="R13:AG13"/>
    <mergeCell ref="H16:K16"/>
    <mergeCell ref="L16:X16"/>
    <mergeCell ref="Y16:Z16"/>
    <mergeCell ref="A28:E28"/>
    <mergeCell ref="F28:N28"/>
    <mergeCell ref="O28:Q28"/>
    <mergeCell ref="R28:T28"/>
    <mergeCell ref="U28:X28"/>
    <mergeCell ref="Y28:AD28"/>
    <mergeCell ref="AE28:AG28"/>
    <mergeCell ref="J1:X1"/>
    <mergeCell ref="Y3:AG3"/>
    <mergeCell ref="M5:Q5"/>
    <mergeCell ref="R5:S5"/>
    <mergeCell ref="T5:U5"/>
    <mergeCell ref="V5:W5"/>
    <mergeCell ref="X5:Y5"/>
    <mergeCell ref="M6:Q6"/>
    <mergeCell ref="R6:AG6"/>
    <mergeCell ref="AB2:AG2"/>
    <mergeCell ref="AB1:AG1"/>
    <mergeCell ref="M7:Q7"/>
    <mergeCell ref="R7:AG7"/>
    <mergeCell ref="M8:Q8"/>
    <mergeCell ref="R8:AG8"/>
    <mergeCell ref="M9:Q9"/>
    <mergeCell ref="R9:AG9"/>
    <mergeCell ref="U25:X25"/>
    <mergeCell ref="Y25:AD25"/>
    <mergeCell ref="AE25:AG25"/>
    <mergeCell ref="A26:E26"/>
    <mergeCell ref="F26:N26"/>
    <mergeCell ref="O26:Q26"/>
    <mergeCell ref="R27:T27"/>
    <mergeCell ref="U27:X27"/>
    <mergeCell ref="Y27:AD27"/>
    <mergeCell ref="AE27:AG27"/>
    <mergeCell ref="R26:T26"/>
    <mergeCell ref="U26:X26"/>
    <mergeCell ref="Y26:AD26"/>
    <mergeCell ref="AE26:AG26"/>
    <mergeCell ref="A18:N18"/>
    <mergeCell ref="O18:AG18"/>
    <mergeCell ref="A29:E29"/>
    <mergeCell ref="F29:N29"/>
    <mergeCell ref="O29:Q29"/>
    <mergeCell ref="R29:T29"/>
    <mergeCell ref="U29:X29"/>
    <mergeCell ref="Y29:AD29"/>
    <mergeCell ref="AE29:AG29"/>
    <mergeCell ref="A24:E24"/>
    <mergeCell ref="F24:N24"/>
    <mergeCell ref="O24:Q24"/>
    <mergeCell ref="R24:T24"/>
    <mergeCell ref="U24:X24"/>
    <mergeCell ref="Y24:AD24"/>
    <mergeCell ref="AE24:AG24"/>
    <mergeCell ref="A25:E25"/>
    <mergeCell ref="F25:N25"/>
    <mergeCell ref="O25:Q25"/>
    <mergeCell ref="R25:T25"/>
  </mergeCells>
  <phoneticPr fontId="14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9"/>
  <sheetViews>
    <sheetView showZeros="0" workbookViewId="0">
      <selection activeCell="AL11" sqref="AL11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>
      <c r="B1" s="3"/>
      <c r="C1" s="3"/>
      <c r="D1" s="3"/>
      <c r="E1" s="3"/>
      <c r="F1" s="3"/>
      <c r="G1" s="3"/>
      <c r="H1" s="3"/>
      <c r="I1" s="5"/>
      <c r="J1" s="24" t="s">
        <v>24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7"/>
      <c r="Z1" s="3"/>
      <c r="AA1" s="3"/>
      <c r="AB1" s="34" t="s">
        <v>38</v>
      </c>
      <c r="AC1" s="34"/>
      <c r="AD1" s="34"/>
      <c r="AE1" s="34"/>
      <c r="AF1" s="34"/>
      <c r="AG1" s="34"/>
    </row>
    <row r="2" spans="1:39" ht="20.100000000000001" customHeight="1">
      <c r="A2" s="78" t="str">
        <f>+見積書!A2</f>
        <v>兵庫県立○○病院長　様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Z2" s="6"/>
      <c r="AA2" s="8" t="s">
        <v>1</v>
      </c>
      <c r="AB2" s="33">
        <f>+見積書!AB2</f>
        <v>0</v>
      </c>
      <c r="AC2" s="33"/>
      <c r="AD2" s="33"/>
      <c r="AE2" s="33"/>
      <c r="AF2" s="33"/>
      <c r="AG2" s="33"/>
    </row>
    <row r="3" spans="1:39" ht="21.9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5">
        <f ca="1">見積書!Y3</f>
        <v>44945</v>
      </c>
      <c r="Z3" s="25"/>
      <c r="AA3" s="25"/>
      <c r="AB3" s="25"/>
      <c r="AC3" s="25"/>
      <c r="AD3" s="25"/>
      <c r="AE3" s="25"/>
      <c r="AF3" s="25"/>
      <c r="AG3" s="25"/>
    </row>
    <row r="4" spans="1:39" ht="6" customHeight="1"/>
    <row r="5" spans="1:39" s="1" customFormat="1" ht="20.100000000000001" customHeight="1">
      <c r="M5" s="26" t="s">
        <v>2</v>
      </c>
      <c r="N5" s="27"/>
      <c r="O5" s="27"/>
      <c r="P5" s="27"/>
      <c r="Q5" s="27"/>
      <c r="R5" s="28">
        <f>見積書!R5</f>
        <v>1</v>
      </c>
      <c r="S5" s="28"/>
      <c r="T5" s="28">
        <f>見積書!T5</f>
        <v>1</v>
      </c>
      <c r="U5" s="28"/>
      <c r="V5" s="28">
        <f>見積書!V5</f>
        <v>2</v>
      </c>
      <c r="W5" s="28"/>
      <c r="X5" s="28">
        <f>見積書!X5</f>
        <v>3</v>
      </c>
      <c r="Y5" s="29"/>
      <c r="AM5"/>
    </row>
    <row r="6" spans="1:39" s="1" customFormat="1" ht="17.100000000000001" customHeight="1">
      <c r="M6" s="30" t="s">
        <v>3</v>
      </c>
      <c r="N6" s="30"/>
      <c r="O6" s="30"/>
      <c r="P6" s="30"/>
      <c r="Q6" s="30"/>
      <c r="R6" s="31" t="str">
        <f>見積書!R6</f>
        <v>神戸市</v>
      </c>
      <c r="S6" s="31"/>
      <c r="T6" s="31"/>
      <c r="U6" s="31"/>
      <c r="V6" s="31"/>
      <c r="W6" s="31"/>
      <c r="X6" s="31"/>
      <c r="Y6" s="31"/>
      <c r="Z6" s="32"/>
      <c r="AA6" s="32"/>
      <c r="AB6" s="32"/>
      <c r="AC6" s="32"/>
      <c r="AD6" s="32"/>
      <c r="AE6" s="32"/>
      <c r="AF6" s="32"/>
      <c r="AG6" s="32"/>
    </row>
    <row r="7" spans="1:39" s="1" customFormat="1" ht="17.100000000000001" customHeight="1">
      <c r="M7" s="30" t="s">
        <v>4</v>
      </c>
      <c r="N7" s="30"/>
      <c r="O7" s="30"/>
      <c r="P7" s="30"/>
      <c r="Q7" s="30"/>
      <c r="R7" s="31" t="str">
        <f>見積書!R7</f>
        <v>○○商事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9" s="1" customFormat="1" ht="17.100000000000001" customHeight="1">
      <c r="M8" s="30" t="s">
        <v>5</v>
      </c>
      <c r="N8" s="30"/>
      <c r="O8" s="30"/>
      <c r="P8" s="30"/>
      <c r="Q8" s="30"/>
      <c r="R8" s="31" t="str">
        <f>見積書!R8</f>
        <v>山田太郎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9" s="1" customFormat="1" ht="17.100000000000001" customHeight="1">
      <c r="M9" s="30" t="s">
        <v>6</v>
      </c>
      <c r="N9" s="30"/>
      <c r="O9" s="30"/>
      <c r="P9" s="30"/>
      <c r="Q9" s="30"/>
      <c r="R9" s="31" t="str">
        <f>見積書!R9</f>
        <v>００－００００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9" s="1" customFormat="1" ht="17.100000000000001" customHeight="1">
      <c r="M10" s="30" t="s">
        <v>7</v>
      </c>
      <c r="N10" s="30"/>
      <c r="O10" s="30"/>
      <c r="P10" s="30"/>
      <c r="Q10" s="30"/>
      <c r="R10" s="31">
        <f>見積書!R10</f>
        <v>89898989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9" s="1" customFormat="1" ht="17.100000000000001" customHeight="1">
      <c r="M11" s="125" t="s">
        <v>58</v>
      </c>
      <c r="N11" s="126"/>
      <c r="O11" s="126"/>
      <c r="P11" s="126"/>
      <c r="Q11" s="127"/>
      <c r="R11" s="31" t="str">
        <f>見積書!R11</f>
        <v>太田次郎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9" s="1" customFormat="1" ht="17.100000000000001" customHeight="1">
      <c r="M12" s="125" t="s">
        <v>56</v>
      </c>
      <c r="N12" s="126"/>
      <c r="O12" s="126"/>
      <c r="P12" s="126"/>
      <c r="Q12" s="127"/>
      <c r="R12" s="31">
        <f>見積書!R12</f>
        <v>121212121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9" s="1" customFormat="1" ht="17.100000000000001" customHeight="1">
      <c r="M13" s="128" t="s">
        <v>57</v>
      </c>
      <c r="N13" s="129"/>
      <c r="O13" s="129"/>
      <c r="P13" s="129"/>
      <c r="Q13" s="130"/>
      <c r="R13" s="35" t="str">
        <f>見積書!R13</f>
        <v>gjagoijgoijiogjp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9" ht="5.45" customHeight="1"/>
    <row r="15" spans="1:39" s="1" customFormat="1" ht="18" customHeight="1">
      <c r="C15" s="4" t="s">
        <v>25</v>
      </c>
    </row>
    <row r="16" spans="1:39" s="1" customFormat="1" ht="39.950000000000003" customHeight="1">
      <c r="H16" s="36" t="s">
        <v>9</v>
      </c>
      <c r="I16" s="37"/>
      <c r="J16" s="37"/>
      <c r="K16" s="38"/>
      <c r="L16" s="39">
        <f>+Y39</f>
        <v>73790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7" t="s">
        <v>10</v>
      </c>
      <c r="Z16" s="40"/>
    </row>
    <row r="17" spans="1:33" s="1" customFormat="1" ht="6.6" customHeight="1"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3"/>
      <c r="Z17" s="13"/>
    </row>
    <row r="18" spans="1:33" ht="33" customHeight="1">
      <c r="A18" s="19" t="s">
        <v>55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54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" customFormat="1" ht="20.100000000000001" customHeight="1">
      <c r="A19" s="41" t="s">
        <v>11</v>
      </c>
      <c r="B19" s="28"/>
      <c r="C19" s="28"/>
      <c r="D19" s="28"/>
      <c r="E19" s="28"/>
      <c r="F19" s="28" t="s">
        <v>12</v>
      </c>
      <c r="G19" s="28"/>
      <c r="H19" s="28"/>
      <c r="I19" s="28"/>
      <c r="J19" s="28"/>
      <c r="K19" s="28"/>
      <c r="L19" s="28"/>
      <c r="M19" s="28"/>
      <c r="N19" s="28"/>
      <c r="O19" s="42" t="s">
        <v>13</v>
      </c>
      <c r="P19" s="42"/>
      <c r="Q19" s="42"/>
      <c r="R19" s="28" t="s">
        <v>14</v>
      </c>
      <c r="S19" s="28"/>
      <c r="T19" s="28"/>
      <c r="U19" s="28" t="s">
        <v>15</v>
      </c>
      <c r="V19" s="28"/>
      <c r="W19" s="28"/>
      <c r="X19" s="28"/>
      <c r="Y19" s="28" t="s">
        <v>16</v>
      </c>
      <c r="Z19" s="28"/>
      <c r="AA19" s="28"/>
      <c r="AB19" s="28"/>
      <c r="AC19" s="28"/>
      <c r="AD19" s="28"/>
      <c r="AE19" s="28" t="s">
        <v>17</v>
      </c>
      <c r="AF19" s="28"/>
      <c r="AG19" s="29"/>
    </row>
    <row r="20" spans="1:33" s="1" customFormat="1" ht="23.45" customHeight="1">
      <c r="A20" s="43">
        <f>見積書!A20</f>
        <v>0</v>
      </c>
      <c r="B20" s="44"/>
      <c r="C20" s="44"/>
      <c r="D20" s="44"/>
      <c r="E20" s="44"/>
      <c r="F20" s="44" t="str">
        <f>見積書!F20</f>
        <v>にんじん</v>
      </c>
      <c r="G20" s="44"/>
      <c r="H20" s="44"/>
      <c r="I20" s="44"/>
      <c r="J20" s="44"/>
      <c r="K20" s="44"/>
      <c r="L20" s="44"/>
      <c r="M20" s="44"/>
      <c r="N20" s="44"/>
      <c r="O20" s="23" t="str">
        <f>見積書!O20</f>
        <v>〇</v>
      </c>
      <c r="P20" s="23"/>
      <c r="Q20" s="23"/>
      <c r="R20" s="45">
        <f>見積書!R20</f>
        <v>1</v>
      </c>
      <c r="S20" s="45"/>
      <c r="T20" s="45"/>
      <c r="U20" s="45">
        <f>見積書!U20</f>
        <v>1500</v>
      </c>
      <c r="V20" s="45"/>
      <c r="W20" s="45"/>
      <c r="X20" s="45"/>
      <c r="Y20" s="46">
        <f t="shared" ref="Y20:Y34" si="0">IF(R20="","",U20*R20)</f>
        <v>1500</v>
      </c>
      <c r="Z20" s="46"/>
      <c r="AA20" s="46"/>
      <c r="AB20" s="46"/>
      <c r="AC20" s="46"/>
      <c r="AD20" s="46"/>
      <c r="AE20" s="23"/>
      <c r="AF20" s="23"/>
      <c r="AG20" s="47"/>
    </row>
    <row r="21" spans="1:33" s="1" customFormat="1" ht="23.45" customHeight="1">
      <c r="A21" s="21">
        <f>見積書!A21</f>
        <v>0</v>
      </c>
      <c r="B21" s="22"/>
      <c r="C21" s="22"/>
      <c r="D21" s="22"/>
      <c r="E21" s="22"/>
      <c r="F21" s="22" t="str">
        <f>見積書!F21</f>
        <v>ごぼう</v>
      </c>
      <c r="G21" s="22"/>
      <c r="H21" s="22"/>
      <c r="I21" s="22"/>
      <c r="J21" s="22"/>
      <c r="K21" s="22"/>
      <c r="L21" s="22"/>
      <c r="M21" s="22"/>
      <c r="N21" s="22"/>
      <c r="O21" s="23" t="str">
        <f>見積書!O21</f>
        <v>〇</v>
      </c>
      <c r="P21" s="23"/>
      <c r="Q21" s="23"/>
      <c r="R21" s="15">
        <f>見積書!R21</f>
        <v>2</v>
      </c>
      <c r="S21" s="15"/>
      <c r="T21" s="15"/>
      <c r="U21" s="15">
        <f>見積書!U21</f>
        <v>1400</v>
      </c>
      <c r="V21" s="15"/>
      <c r="W21" s="15"/>
      <c r="X21" s="15"/>
      <c r="Y21" s="16">
        <f t="shared" si="0"/>
        <v>2800</v>
      </c>
      <c r="Z21" s="16"/>
      <c r="AA21" s="16"/>
      <c r="AB21" s="16"/>
      <c r="AC21" s="16"/>
      <c r="AD21" s="16"/>
      <c r="AE21" s="17"/>
      <c r="AF21" s="17"/>
      <c r="AG21" s="18"/>
    </row>
    <row r="22" spans="1:33" s="1" customFormat="1" ht="23.45" customHeight="1">
      <c r="A22" s="21">
        <f>見積書!A22</f>
        <v>0</v>
      </c>
      <c r="B22" s="22"/>
      <c r="C22" s="22"/>
      <c r="D22" s="22"/>
      <c r="E22" s="22"/>
      <c r="F22" s="22" t="str">
        <f>見積書!F22</f>
        <v>割り箸</v>
      </c>
      <c r="G22" s="22"/>
      <c r="H22" s="22"/>
      <c r="I22" s="22"/>
      <c r="J22" s="22"/>
      <c r="K22" s="22"/>
      <c r="L22" s="22"/>
      <c r="M22" s="22"/>
      <c r="N22" s="22"/>
      <c r="O22" s="23">
        <f>見積書!O22</f>
        <v>0</v>
      </c>
      <c r="P22" s="23"/>
      <c r="Q22" s="23"/>
      <c r="R22" s="15">
        <f>見積書!R22</f>
        <v>3</v>
      </c>
      <c r="S22" s="15"/>
      <c r="T22" s="15"/>
      <c r="U22" s="15">
        <f>見積書!U22</f>
        <v>1300</v>
      </c>
      <c r="V22" s="15"/>
      <c r="W22" s="15"/>
      <c r="X22" s="15"/>
      <c r="Y22" s="16">
        <f t="shared" si="0"/>
        <v>3900</v>
      </c>
      <c r="Z22" s="16"/>
      <c r="AA22" s="16"/>
      <c r="AB22" s="16"/>
      <c r="AC22" s="16"/>
      <c r="AD22" s="16"/>
      <c r="AE22" s="17"/>
      <c r="AF22" s="17"/>
      <c r="AG22" s="18"/>
    </row>
    <row r="23" spans="1:33" s="1" customFormat="1" ht="23.45" customHeight="1">
      <c r="A23" s="21">
        <f>見積書!A23</f>
        <v>0</v>
      </c>
      <c r="B23" s="22"/>
      <c r="C23" s="22"/>
      <c r="D23" s="22"/>
      <c r="E23" s="22"/>
      <c r="F23" s="22" t="str">
        <f>見積書!F23</f>
        <v>洗剤</v>
      </c>
      <c r="G23" s="22"/>
      <c r="H23" s="22"/>
      <c r="I23" s="22"/>
      <c r="J23" s="22"/>
      <c r="K23" s="22"/>
      <c r="L23" s="22"/>
      <c r="M23" s="22"/>
      <c r="N23" s="22"/>
      <c r="O23" s="23">
        <f>見積書!O23</f>
        <v>0</v>
      </c>
      <c r="P23" s="23"/>
      <c r="Q23" s="23"/>
      <c r="R23" s="15">
        <f>見積書!R23</f>
        <v>4</v>
      </c>
      <c r="S23" s="15"/>
      <c r="T23" s="15"/>
      <c r="U23" s="15">
        <f>見積書!U23</f>
        <v>1200</v>
      </c>
      <c r="V23" s="15"/>
      <c r="W23" s="15"/>
      <c r="X23" s="15"/>
      <c r="Y23" s="16">
        <f t="shared" ref="Y23:Y29" si="1">IF(R23="","",U23*R23)</f>
        <v>4800</v>
      </c>
      <c r="Z23" s="16"/>
      <c r="AA23" s="16"/>
      <c r="AB23" s="16"/>
      <c r="AC23" s="16"/>
      <c r="AD23" s="16"/>
      <c r="AE23" s="17"/>
      <c r="AF23" s="17"/>
      <c r="AG23" s="18"/>
    </row>
    <row r="24" spans="1:33" s="1" customFormat="1" ht="23.45" customHeight="1">
      <c r="A24" s="21">
        <f>見積書!A24</f>
        <v>0</v>
      </c>
      <c r="B24" s="22"/>
      <c r="C24" s="22"/>
      <c r="D24" s="22"/>
      <c r="E24" s="22"/>
      <c r="F24" s="22" t="str">
        <f>見積書!F24</f>
        <v>白菜</v>
      </c>
      <c r="G24" s="22"/>
      <c r="H24" s="22"/>
      <c r="I24" s="22"/>
      <c r="J24" s="22"/>
      <c r="K24" s="22"/>
      <c r="L24" s="22"/>
      <c r="M24" s="22"/>
      <c r="N24" s="22"/>
      <c r="O24" s="23" t="str">
        <f>見積書!O24</f>
        <v>〇</v>
      </c>
      <c r="P24" s="23"/>
      <c r="Q24" s="23"/>
      <c r="R24" s="15">
        <f>見積書!R24</f>
        <v>5</v>
      </c>
      <c r="S24" s="15"/>
      <c r="T24" s="15"/>
      <c r="U24" s="15">
        <f>見積書!U24</f>
        <v>1100</v>
      </c>
      <c r="V24" s="15"/>
      <c r="W24" s="15"/>
      <c r="X24" s="15"/>
      <c r="Y24" s="16">
        <f t="shared" ref="Y24:Y26" si="2">IF(R24="","",U24*R24)</f>
        <v>5500</v>
      </c>
      <c r="Z24" s="16"/>
      <c r="AA24" s="16"/>
      <c r="AB24" s="16"/>
      <c r="AC24" s="16"/>
      <c r="AD24" s="16"/>
      <c r="AE24" s="17"/>
      <c r="AF24" s="17"/>
      <c r="AG24" s="18"/>
    </row>
    <row r="25" spans="1:33" s="1" customFormat="1" ht="23.45" customHeight="1">
      <c r="A25" s="21">
        <f>見積書!A25</f>
        <v>0</v>
      </c>
      <c r="B25" s="22"/>
      <c r="C25" s="22"/>
      <c r="D25" s="22"/>
      <c r="E25" s="22"/>
      <c r="F25" s="22" t="str">
        <f>見積書!F25</f>
        <v>キャベツ</v>
      </c>
      <c r="G25" s="22"/>
      <c r="H25" s="22"/>
      <c r="I25" s="22"/>
      <c r="J25" s="22"/>
      <c r="K25" s="22"/>
      <c r="L25" s="22"/>
      <c r="M25" s="22"/>
      <c r="N25" s="22"/>
      <c r="O25" s="23" t="str">
        <f>見積書!O25</f>
        <v>〇</v>
      </c>
      <c r="P25" s="23"/>
      <c r="Q25" s="23"/>
      <c r="R25" s="15">
        <f>見積書!R25</f>
        <v>6</v>
      </c>
      <c r="S25" s="15"/>
      <c r="T25" s="15"/>
      <c r="U25" s="15">
        <f>見積書!U25</f>
        <v>1000</v>
      </c>
      <c r="V25" s="15"/>
      <c r="W25" s="15"/>
      <c r="X25" s="15"/>
      <c r="Y25" s="16">
        <f t="shared" si="2"/>
        <v>6000</v>
      </c>
      <c r="Z25" s="16"/>
      <c r="AA25" s="16"/>
      <c r="AB25" s="16"/>
      <c r="AC25" s="16"/>
      <c r="AD25" s="16"/>
      <c r="AE25" s="17"/>
      <c r="AF25" s="17"/>
      <c r="AG25" s="18"/>
    </row>
    <row r="26" spans="1:33" s="1" customFormat="1" ht="23.45" customHeight="1">
      <c r="A26" s="21">
        <f>見積書!A26</f>
        <v>0</v>
      </c>
      <c r="B26" s="22"/>
      <c r="C26" s="22"/>
      <c r="D26" s="22"/>
      <c r="E26" s="22"/>
      <c r="F26" s="22" t="str">
        <f>見積書!F26</f>
        <v>ピーマン</v>
      </c>
      <c r="G26" s="22"/>
      <c r="H26" s="22"/>
      <c r="I26" s="22"/>
      <c r="J26" s="22"/>
      <c r="K26" s="22"/>
      <c r="L26" s="22"/>
      <c r="M26" s="22"/>
      <c r="N26" s="22"/>
      <c r="O26" s="23" t="str">
        <f>見積書!O26</f>
        <v>〇</v>
      </c>
      <c r="P26" s="23"/>
      <c r="Q26" s="23"/>
      <c r="R26" s="15">
        <f>見積書!R26</f>
        <v>7</v>
      </c>
      <c r="S26" s="15"/>
      <c r="T26" s="15"/>
      <c r="U26" s="15">
        <f>見積書!U26</f>
        <v>900</v>
      </c>
      <c r="V26" s="15"/>
      <c r="W26" s="15"/>
      <c r="X26" s="15"/>
      <c r="Y26" s="16">
        <f t="shared" si="2"/>
        <v>6300</v>
      </c>
      <c r="Z26" s="16"/>
      <c r="AA26" s="16"/>
      <c r="AB26" s="16"/>
      <c r="AC26" s="16"/>
      <c r="AD26" s="16"/>
      <c r="AE26" s="17"/>
      <c r="AF26" s="17"/>
      <c r="AG26" s="18"/>
    </row>
    <row r="27" spans="1:33" s="1" customFormat="1" ht="23.45" customHeight="1">
      <c r="A27" s="21">
        <f>見積書!A27</f>
        <v>0</v>
      </c>
      <c r="B27" s="22"/>
      <c r="C27" s="22"/>
      <c r="D27" s="22"/>
      <c r="E27" s="22"/>
      <c r="F27" s="22" t="str">
        <f>見積書!F27</f>
        <v>米</v>
      </c>
      <c r="G27" s="22"/>
      <c r="H27" s="22"/>
      <c r="I27" s="22"/>
      <c r="J27" s="22"/>
      <c r="K27" s="22"/>
      <c r="L27" s="22"/>
      <c r="M27" s="22"/>
      <c r="N27" s="22"/>
      <c r="O27" s="23" t="str">
        <f>見積書!O27</f>
        <v>〇</v>
      </c>
      <c r="P27" s="23"/>
      <c r="Q27" s="23"/>
      <c r="R27" s="15">
        <f>見積書!R27</f>
        <v>8</v>
      </c>
      <c r="S27" s="15"/>
      <c r="T27" s="15"/>
      <c r="U27" s="15">
        <f>見積書!U27</f>
        <v>800</v>
      </c>
      <c r="V27" s="15"/>
      <c r="W27" s="15"/>
      <c r="X27" s="15"/>
      <c r="Y27" s="16">
        <f t="shared" si="1"/>
        <v>6400</v>
      </c>
      <c r="Z27" s="16"/>
      <c r="AA27" s="16"/>
      <c r="AB27" s="16"/>
      <c r="AC27" s="16"/>
      <c r="AD27" s="16"/>
      <c r="AE27" s="17"/>
      <c r="AF27" s="17"/>
      <c r="AG27" s="18"/>
    </row>
    <row r="28" spans="1:33" s="1" customFormat="1" ht="23.45" customHeight="1">
      <c r="A28" s="21">
        <f>見積書!A28</f>
        <v>0</v>
      </c>
      <c r="B28" s="22"/>
      <c r="C28" s="22"/>
      <c r="D28" s="22"/>
      <c r="E28" s="22"/>
      <c r="F28" s="22" t="str">
        <f>見積書!F28</f>
        <v>お茶</v>
      </c>
      <c r="G28" s="22"/>
      <c r="H28" s="22"/>
      <c r="I28" s="22"/>
      <c r="J28" s="22"/>
      <c r="K28" s="22"/>
      <c r="L28" s="22"/>
      <c r="M28" s="22"/>
      <c r="N28" s="22"/>
      <c r="O28" s="23" t="str">
        <f>見積書!O28</f>
        <v>〇</v>
      </c>
      <c r="P28" s="23"/>
      <c r="Q28" s="23"/>
      <c r="R28" s="15">
        <f>見積書!R28</f>
        <v>9</v>
      </c>
      <c r="S28" s="15"/>
      <c r="T28" s="15"/>
      <c r="U28" s="15">
        <f>見積書!U28</f>
        <v>700</v>
      </c>
      <c r="V28" s="15"/>
      <c r="W28" s="15"/>
      <c r="X28" s="15"/>
      <c r="Y28" s="16">
        <f t="shared" si="1"/>
        <v>6300</v>
      </c>
      <c r="Z28" s="16"/>
      <c r="AA28" s="16"/>
      <c r="AB28" s="16"/>
      <c r="AC28" s="16"/>
      <c r="AD28" s="16"/>
      <c r="AE28" s="17"/>
      <c r="AF28" s="17"/>
      <c r="AG28" s="18"/>
    </row>
    <row r="29" spans="1:33" s="1" customFormat="1" ht="23.45" customHeight="1">
      <c r="A29" s="21">
        <f>見積書!A29</f>
        <v>0</v>
      </c>
      <c r="B29" s="22"/>
      <c r="C29" s="22"/>
      <c r="D29" s="22"/>
      <c r="E29" s="22"/>
      <c r="F29" s="22" t="str">
        <f>見積書!F29</f>
        <v>石けん</v>
      </c>
      <c r="G29" s="22"/>
      <c r="H29" s="22"/>
      <c r="I29" s="22"/>
      <c r="J29" s="22"/>
      <c r="K29" s="22"/>
      <c r="L29" s="22"/>
      <c r="M29" s="22"/>
      <c r="N29" s="22"/>
      <c r="O29" s="23">
        <f>見積書!O29</f>
        <v>0</v>
      </c>
      <c r="P29" s="23"/>
      <c r="Q29" s="23"/>
      <c r="R29" s="15">
        <f>見積書!R29</f>
        <v>10</v>
      </c>
      <c r="S29" s="15"/>
      <c r="T29" s="15"/>
      <c r="U29" s="15">
        <f>見積書!U29</f>
        <v>600</v>
      </c>
      <c r="V29" s="15"/>
      <c r="W29" s="15"/>
      <c r="X29" s="15"/>
      <c r="Y29" s="16">
        <f t="shared" si="1"/>
        <v>6000</v>
      </c>
      <c r="Z29" s="16"/>
      <c r="AA29" s="16"/>
      <c r="AB29" s="16"/>
      <c r="AC29" s="16"/>
      <c r="AD29" s="16"/>
      <c r="AE29" s="17"/>
      <c r="AF29" s="17"/>
      <c r="AG29" s="18"/>
    </row>
    <row r="30" spans="1:33" s="1" customFormat="1" ht="23.45" customHeight="1">
      <c r="A30" s="21">
        <f>見積書!A30</f>
        <v>0</v>
      </c>
      <c r="B30" s="22"/>
      <c r="C30" s="22"/>
      <c r="D30" s="22"/>
      <c r="E30" s="22"/>
      <c r="F30" s="22" t="str">
        <f>見積書!F30</f>
        <v>豆</v>
      </c>
      <c r="G30" s="22"/>
      <c r="H30" s="22"/>
      <c r="I30" s="22"/>
      <c r="J30" s="22"/>
      <c r="K30" s="22"/>
      <c r="L30" s="22"/>
      <c r="M30" s="22"/>
      <c r="N30" s="22"/>
      <c r="O30" s="23" t="str">
        <f>見積書!O30</f>
        <v>〇</v>
      </c>
      <c r="P30" s="23"/>
      <c r="Q30" s="23"/>
      <c r="R30" s="15">
        <f>見積書!R30</f>
        <v>11</v>
      </c>
      <c r="S30" s="15"/>
      <c r="T30" s="15"/>
      <c r="U30" s="15">
        <f>見積書!U30</f>
        <v>500</v>
      </c>
      <c r="V30" s="15"/>
      <c r="W30" s="15"/>
      <c r="X30" s="15"/>
      <c r="Y30" s="16">
        <f t="shared" si="0"/>
        <v>5500</v>
      </c>
      <c r="Z30" s="16"/>
      <c r="AA30" s="16"/>
      <c r="AB30" s="16"/>
      <c r="AC30" s="16"/>
      <c r="AD30" s="16"/>
      <c r="AE30" s="17"/>
      <c r="AF30" s="17"/>
      <c r="AG30" s="18"/>
    </row>
    <row r="31" spans="1:33" s="1" customFormat="1" ht="23.45" customHeight="1">
      <c r="A31" s="21">
        <f>見積書!A31</f>
        <v>0</v>
      </c>
      <c r="B31" s="22"/>
      <c r="C31" s="22"/>
      <c r="D31" s="22"/>
      <c r="E31" s="22"/>
      <c r="F31" s="22" t="str">
        <f>見積書!F31</f>
        <v>あわ</v>
      </c>
      <c r="G31" s="22"/>
      <c r="H31" s="22"/>
      <c r="I31" s="22"/>
      <c r="J31" s="22"/>
      <c r="K31" s="22"/>
      <c r="L31" s="22"/>
      <c r="M31" s="22"/>
      <c r="N31" s="22"/>
      <c r="O31" s="23" t="str">
        <f>見積書!O31</f>
        <v>〇</v>
      </c>
      <c r="P31" s="23"/>
      <c r="Q31" s="23"/>
      <c r="R31" s="15">
        <f>見積書!R31</f>
        <v>12</v>
      </c>
      <c r="S31" s="15"/>
      <c r="T31" s="15"/>
      <c r="U31" s="15">
        <f>見積書!U31</f>
        <v>400</v>
      </c>
      <c r="V31" s="15"/>
      <c r="W31" s="15"/>
      <c r="X31" s="15"/>
      <c r="Y31" s="16">
        <f t="shared" si="0"/>
        <v>4800</v>
      </c>
      <c r="Z31" s="16"/>
      <c r="AA31" s="16"/>
      <c r="AB31" s="16"/>
      <c r="AC31" s="16"/>
      <c r="AD31" s="16"/>
      <c r="AE31" s="17"/>
      <c r="AF31" s="17"/>
      <c r="AG31" s="18"/>
    </row>
    <row r="32" spans="1:33" s="1" customFormat="1" ht="23.45" customHeight="1">
      <c r="A32" s="21">
        <f>見積書!A32</f>
        <v>0</v>
      </c>
      <c r="B32" s="22"/>
      <c r="C32" s="22"/>
      <c r="D32" s="22"/>
      <c r="E32" s="22"/>
      <c r="F32" s="22" t="str">
        <f>見積書!F32</f>
        <v>ひえ</v>
      </c>
      <c r="G32" s="22"/>
      <c r="H32" s="22"/>
      <c r="I32" s="22"/>
      <c r="J32" s="22"/>
      <c r="K32" s="22"/>
      <c r="L32" s="22"/>
      <c r="M32" s="22"/>
      <c r="N32" s="22"/>
      <c r="O32" s="23" t="str">
        <f>見積書!O32</f>
        <v>〇</v>
      </c>
      <c r="P32" s="23"/>
      <c r="Q32" s="23"/>
      <c r="R32" s="15">
        <f>見積書!R32</f>
        <v>13</v>
      </c>
      <c r="S32" s="15"/>
      <c r="T32" s="15"/>
      <c r="U32" s="15">
        <f>見積書!U32</f>
        <v>300</v>
      </c>
      <c r="V32" s="15"/>
      <c r="W32" s="15"/>
      <c r="X32" s="15"/>
      <c r="Y32" s="16">
        <f t="shared" si="0"/>
        <v>3900</v>
      </c>
      <c r="Z32" s="16"/>
      <c r="AA32" s="16"/>
      <c r="AB32" s="16"/>
      <c r="AC32" s="16"/>
      <c r="AD32" s="16"/>
      <c r="AE32" s="17"/>
      <c r="AF32" s="17"/>
      <c r="AG32" s="18"/>
    </row>
    <row r="33" spans="1:33" s="1" customFormat="1" ht="23.45" customHeight="1">
      <c r="A33" s="21">
        <f>見積書!A33</f>
        <v>0</v>
      </c>
      <c r="B33" s="22"/>
      <c r="C33" s="22"/>
      <c r="D33" s="22"/>
      <c r="E33" s="22"/>
      <c r="F33" s="22" t="str">
        <f>見積書!F33</f>
        <v>つまようじ</v>
      </c>
      <c r="G33" s="22"/>
      <c r="H33" s="22"/>
      <c r="I33" s="22"/>
      <c r="J33" s="22"/>
      <c r="K33" s="22"/>
      <c r="L33" s="22"/>
      <c r="M33" s="22"/>
      <c r="N33" s="22"/>
      <c r="O33" s="23">
        <f>見積書!O33</f>
        <v>0</v>
      </c>
      <c r="P33" s="23"/>
      <c r="Q33" s="23"/>
      <c r="R33" s="15">
        <f>見積書!R33</f>
        <v>14</v>
      </c>
      <c r="S33" s="15"/>
      <c r="T33" s="15"/>
      <c r="U33" s="15">
        <f>見積書!U33</f>
        <v>200</v>
      </c>
      <c r="V33" s="15"/>
      <c r="W33" s="15"/>
      <c r="X33" s="15"/>
      <c r="Y33" s="16">
        <f t="shared" si="0"/>
        <v>2800</v>
      </c>
      <c r="Z33" s="16"/>
      <c r="AA33" s="16"/>
      <c r="AB33" s="16"/>
      <c r="AC33" s="16"/>
      <c r="AD33" s="16"/>
      <c r="AE33" s="17"/>
      <c r="AF33" s="17"/>
      <c r="AG33" s="18"/>
    </row>
    <row r="34" spans="1:33" s="1" customFormat="1" ht="23.45" customHeight="1">
      <c r="A34" s="48">
        <f>見積書!A34</f>
        <v>0</v>
      </c>
      <c r="B34" s="49"/>
      <c r="C34" s="49"/>
      <c r="D34" s="49"/>
      <c r="E34" s="49"/>
      <c r="F34" s="49" t="str">
        <f>見積書!F34</f>
        <v>いも</v>
      </c>
      <c r="G34" s="49"/>
      <c r="H34" s="49"/>
      <c r="I34" s="49"/>
      <c r="J34" s="49"/>
      <c r="K34" s="49"/>
      <c r="L34" s="49"/>
      <c r="M34" s="49"/>
      <c r="N34" s="49"/>
      <c r="O34" s="50" t="str">
        <f>見積書!O34</f>
        <v>〇</v>
      </c>
      <c r="P34" s="50"/>
      <c r="Q34" s="50"/>
      <c r="R34" s="51">
        <f>見積書!R34</f>
        <v>15</v>
      </c>
      <c r="S34" s="51"/>
      <c r="T34" s="51"/>
      <c r="U34" s="51">
        <f>見積書!U34</f>
        <v>100</v>
      </c>
      <c r="V34" s="51"/>
      <c r="W34" s="51"/>
      <c r="X34" s="51"/>
      <c r="Y34" s="52">
        <f t="shared" si="0"/>
        <v>1500</v>
      </c>
      <c r="Z34" s="52"/>
      <c r="AA34" s="52"/>
      <c r="AB34" s="52"/>
      <c r="AC34" s="52"/>
      <c r="AD34" s="52"/>
      <c r="AE34" s="53"/>
      <c r="AF34" s="53"/>
      <c r="AG34" s="54"/>
    </row>
    <row r="35" spans="1:33" s="1" customFormat="1" ht="23.45" customHeight="1">
      <c r="A35" s="55" t="s">
        <v>19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58"/>
      <c r="S35" s="58"/>
      <c r="T35" s="58"/>
      <c r="U35" s="58"/>
      <c r="V35" s="58"/>
      <c r="W35" s="58"/>
      <c r="X35" s="59"/>
      <c r="Y35" s="60">
        <f>見積書!Y35</f>
        <v>68000</v>
      </c>
      <c r="Z35" s="60"/>
      <c r="AA35" s="60"/>
      <c r="AB35" s="60"/>
      <c r="AC35" s="60"/>
      <c r="AD35" s="60"/>
      <c r="AE35" s="61"/>
      <c r="AF35" s="61"/>
      <c r="AG35" s="62"/>
    </row>
    <row r="36" spans="1:33" s="1" customFormat="1" ht="23.45" customHeight="1">
      <c r="A36" s="63" t="s">
        <v>20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5"/>
      <c r="P36" s="65"/>
      <c r="Q36" s="65"/>
      <c r="R36" s="66"/>
      <c r="S36" s="66"/>
      <c r="T36" s="66"/>
      <c r="U36" s="66"/>
      <c r="V36" s="66"/>
      <c r="W36" s="66"/>
      <c r="X36" s="67"/>
      <c r="Y36" s="15">
        <f>見積書!Y36</f>
        <v>5790</v>
      </c>
      <c r="Z36" s="15"/>
      <c r="AA36" s="15"/>
      <c r="AB36" s="15"/>
      <c r="AC36" s="15"/>
      <c r="AD36" s="15"/>
      <c r="AE36" s="17"/>
      <c r="AF36" s="17"/>
      <c r="AG36" s="18"/>
    </row>
    <row r="37" spans="1:33" s="1" customFormat="1" ht="23.45" customHeight="1">
      <c r="A37" s="68" t="s">
        <v>21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>
        <f>見積書!O37</f>
        <v>17500</v>
      </c>
      <c r="P37" s="70"/>
      <c r="Q37" s="70"/>
      <c r="R37" s="70"/>
      <c r="S37" s="70"/>
      <c r="T37" s="70"/>
      <c r="U37" s="66"/>
      <c r="V37" s="66"/>
      <c r="W37" s="66"/>
      <c r="X37" s="67"/>
      <c r="Y37" s="15">
        <f>見積書!Y37</f>
        <v>1750</v>
      </c>
      <c r="Z37" s="15"/>
      <c r="AA37" s="15"/>
      <c r="AB37" s="15"/>
      <c r="AC37" s="15"/>
      <c r="AD37" s="15"/>
      <c r="AE37" s="17"/>
      <c r="AF37" s="17"/>
      <c r="AG37" s="18"/>
    </row>
    <row r="38" spans="1:33" s="1" customFormat="1" ht="23.45" customHeight="1">
      <c r="A38" s="71" t="s">
        <v>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>
        <f>見積書!O38</f>
        <v>50500</v>
      </c>
      <c r="P38" s="73"/>
      <c r="Q38" s="73"/>
      <c r="R38" s="74"/>
      <c r="S38" s="74"/>
      <c r="T38" s="74"/>
      <c r="U38" s="75"/>
      <c r="V38" s="75"/>
      <c r="W38" s="75"/>
      <c r="X38" s="76"/>
      <c r="Y38" s="77">
        <f>見積書!Y38</f>
        <v>4040</v>
      </c>
      <c r="Z38" s="77"/>
      <c r="AA38" s="77"/>
      <c r="AB38" s="77"/>
      <c r="AC38" s="77"/>
      <c r="AD38" s="77"/>
      <c r="AE38" s="53"/>
      <c r="AF38" s="53"/>
      <c r="AG38" s="54"/>
    </row>
    <row r="39" spans="1:33" s="1" customFormat="1" ht="23.45" customHeight="1">
      <c r="A39" s="79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1"/>
      <c r="P39" s="81"/>
      <c r="Q39" s="81"/>
      <c r="R39" s="82"/>
      <c r="S39" s="82"/>
      <c r="T39" s="82"/>
      <c r="U39" s="82"/>
      <c r="V39" s="82"/>
      <c r="W39" s="82"/>
      <c r="X39" s="83"/>
      <c r="Y39" s="84">
        <f>見積書!Y39</f>
        <v>73790</v>
      </c>
      <c r="Z39" s="84"/>
      <c r="AA39" s="84"/>
      <c r="AB39" s="84"/>
      <c r="AC39" s="84"/>
      <c r="AD39" s="84"/>
      <c r="AE39" s="28"/>
      <c r="AF39" s="28"/>
      <c r="AG39" s="29"/>
    </row>
    <row r="40" spans="1:33" s="1" customFormat="1" ht="2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1"/>
      <c r="AG40" s="11"/>
    </row>
    <row r="41" spans="1:33" s="1" customFormat="1" ht="27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1"/>
      <c r="AF41" s="11"/>
      <c r="AG41" s="11"/>
    </row>
    <row r="42" spans="1:33" s="1" customFormat="1" ht="27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  <c r="Q42" s="11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1"/>
      <c r="AF42" s="11"/>
      <c r="AG42" s="11"/>
    </row>
    <row r="43" spans="1:33" s="1" customFormat="1" ht="27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1"/>
      <c r="AF43" s="11"/>
      <c r="AG43" s="11"/>
    </row>
    <row r="44" spans="1:33" s="1" customFormat="1" ht="27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Q44" s="11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1"/>
      <c r="AF44" s="11"/>
      <c r="AG44" s="11"/>
    </row>
    <row r="45" spans="1:33" s="1" customFormat="1" ht="27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1"/>
      <c r="AF45" s="11"/>
      <c r="AG45" s="11"/>
    </row>
    <row r="46" spans="1:33" s="1" customFormat="1" ht="27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1"/>
      <c r="Q46" s="11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1"/>
      <c r="AF46" s="11"/>
      <c r="AG46" s="11"/>
    </row>
    <row r="47" spans="1:33" s="1" customFormat="1" ht="27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1"/>
      <c r="AF47" s="11"/>
      <c r="AG47" s="11"/>
    </row>
    <row r="48" spans="1:33" s="1" customFormat="1" ht="27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1"/>
      <c r="AF48" s="11"/>
      <c r="AG48" s="11"/>
    </row>
    <row r="49" spans="1:33" s="1" customFormat="1" ht="27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1"/>
      <c r="AF49" s="11"/>
      <c r="AG49" s="11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71">
    <mergeCell ref="A2:M3"/>
    <mergeCell ref="A39:N39"/>
    <mergeCell ref="O39:Q39"/>
    <mergeCell ref="R39:T39"/>
    <mergeCell ref="U39:X39"/>
    <mergeCell ref="Y39:AD39"/>
    <mergeCell ref="AE39:AG39"/>
    <mergeCell ref="A37:N37"/>
    <mergeCell ref="O37:T37"/>
    <mergeCell ref="U37:X37"/>
    <mergeCell ref="Y37:AD37"/>
    <mergeCell ref="AE37:AG37"/>
    <mergeCell ref="A38:N38"/>
    <mergeCell ref="O38:T38"/>
    <mergeCell ref="U38:X38"/>
    <mergeCell ref="Y38:AD38"/>
    <mergeCell ref="AE38:AG38"/>
    <mergeCell ref="A35:N35"/>
    <mergeCell ref="O35:Q35"/>
    <mergeCell ref="R35:T35"/>
    <mergeCell ref="U35:X35"/>
    <mergeCell ref="Y35:AD35"/>
    <mergeCell ref="AE35:AG35"/>
    <mergeCell ref="A36:N36"/>
    <mergeCell ref="O36:Q36"/>
    <mergeCell ref="R36:T36"/>
    <mergeCell ref="U36:X36"/>
    <mergeCell ref="Y36:AD36"/>
    <mergeCell ref="AE36:AG36"/>
    <mergeCell ref="A33:E33"/>
    <mergeCell ref="F33:N33"/>
    <mergeCell ref="O33:Q33"/>
    <mergeCell ref="R33:T33"/>
    <mergeCell ref="U33:X33"/>
    <mergeCell ref="Y33:AD33"/>
    <mergeCell ref="AE33:AG33"/>
    <mergeCell ref="A34:E34"/>
    <mergeCell ref="F34:N34"/>
    <mergeCell ref="O34:Q34"/>
    <mergeCell ref="R34:T34"/>
    <mergeCell ref="U34:X34"/>
    <mergeCell ref="Y34:AD34"/>
    <mergeCell ref="AE34:AG34"/>
    <mergeCell ref="A31:E31"/>
    <mergeCell ref="F31:N31"/>
    <mergeCell ref="O31:Q31"/>
    <mergeCell ref="R31:T31"/>
    <mergeCell ref="U31:X31"/>
    <mergeCell ref="Y31:AD31"/>
    <mergeCell ref="AE31:AG31"/>
    <mergeCell ref="A32:E32"/>
    <mergeCell ref="F32:N32"/>
    <mergeCell ref="O32:Q32"/>
    <mergeCell ref="R32:T32"/>
    <mergeCell ref="U32:X32"/>
    <mergeCell ref="Y32:AD32"/>
    <mergeCell ref="AE32:AG32"/>
    <mergeCell ref="A30:E30"/>
    <mergeCell ref="F30:N30"/>
    <mergeCell ref="O30:Q30"/>
    <mergeCell ref="R30:T30"/>
    <mergeCell ref="U30:X30"/>
    <mergeCell ref="Y30:AD30"/>
    <mergeCell ref="AE30:AG30"/>
    <mergeCell ref="A23:E23"/>
    <mergeCell ref="F23:N23"/>
    <mergeCell ref="O23:Q23"/>
    <mergeCell ref="R23:T23"/>
    <mergeCell ref="U23:X23"/>
    <mergeCell ref="Y23:AD23"/>
    <mergeCell ref="AE23:AG23"/>
    <mergeCell ref="A27:E27"/>
    <mergeCell ref="F27:N27"/>
    <mergeCell ref="O27:Q27"/>
    <mergeCell ref="A21:E21"/>
    <mergeCell ref="F21:N21"/>
    <mergeCell ref="O21:Q21"/>
    <mergeCell ref="R21:T21"/>
    <mergeCell ref="U21:X21"/>
    <mergeCell ref="Y21:AD21"/>
    <mergeCell ref="AE21:AG21"/>
    <mergeCell ref="A22:E22"/>
    <mergeCell ref="F22:N22"/>
    <mergeCell ref="O22:Q22"/>
    <mergeCell ref="R22:T22"/>
    <mergeCell ref="U22:X22"/>
    <mergeCell ref="Y22:AD22"/>
    <mergeCell ref="AE22:AG22"/>
    <mergeCell ref="A19:E19"/>
    <mergeCell ref="F19:N19"/>
    <mergeCell ref="O19:Q19"/>
    <mergeCell ref="R19:T19"/>
    <mergeCell ref="U19:X19"/>
    <mergeCell ref="Y19:AD19"/>
    <mergeCell ref="AE19:AG19"/>
    <mergeCell ref="A20:E20"/>
    <mergeCell ref="F20:N20"/>
    <mergeCell ref="O20:Q20"/>
    <mergeCell ref="R20:T20"/>
    <mergeCell ref="U20:X20"/>
    <mergeCell ref="Y20:AD20"/>
    <mergeCell ref="AE20:AG20"/>
    <mergeCell ref="M10:Q10"/>
    <mergeCell ref="R10:AG10"/>
    <mergeCell ref="M11:Q11"/>
    <mergeCell ref="R11:AG11"/>
    <mergeCell ref="M12:Q12"/>
    <mergeCell ref="R12:AG12"/>
    <mergeCell ref="M13:Q13"/>
    <mergeCell ref="R13:AG13"/>
    <mergeCell ref="H16:K16"/>
    <mergeCell ref="L16:X16"/>
    <mergeCell ref="Y16:Z16"/>
    <mergeCell ref="A28:E28"/>
    <mergeCell ref="F28:N28"/>
    <mergeCell ref="O28:Q28"/>
    <mergeCell ref="R28:T28"/>
    <mergeCell ref="U28:X28"/>
    <mergeCell ref="Y28:AD28"/>
    <mergeCell ref="AE28:AG28"/>
    <mergeCell ref="J1:X1"/>
    <mergeCell ref="Y3:AG3"/>
    <mergeCell ref="M5:Q5"/>
    <mergeCell ref="R5:S5"/>
    <mergeCell ref="T5:U5"/>
    <mergeCell ref="V5:W5"/>
    <mergeCell ref="X5:Y5"/>
    <mergeCell ref="M6:Q6"/>
    <mergeCell ref="R6:AG6"/>
    <mergeCell ref="AB2:AG2"/>
    <mergeCell ref="AB1:AG1"/>
    <mergeCell ref="M7:Q7"/>
    <mergeCell ref="R7:AG7"/>
    <mergeCell ref="M8:Q8"/>
    <mergeCell ref="R8:AG8"/>
    <mergeCell ref="M9:Q9"/>
    <mergeCell ref="R9:AG9"/>
    <mergeCell ref="U25:X25"/>
    <mergeCell ref="Y25:AD25"/>
    <mergeCell ref="AE25:AG25"/>
    <mergeCell ref="A26:E26"/>
    <mergeCell ref="F26:N26"/>
    <mergeCell ref="O26:Q26"/>
    <mergeCell ref="R27:T27"/>
    <mergeCell ref="U27:X27"/>
    <mergeCell ref="Y27:AD27"/>
    <mergeCell ref="AE27:AG27"/>
    <mergeCell ref="R26:T26"/>
    <mergeCell ref="U26:X26"/>
    <mergeCell ref="Y26:AD26"/>
    <mergeCell ref="AE26:AG26"/>
    <mergeCell ref="A18:N18"/>
    <mergeCell ref="O18:AG18"/>
    <mergeCell ref="A29:E29"/>
    <mergeCell ref="F29:N29"/>
    <mergeCell ref="O29:Q29"/>
    <mergeCell ref="R29:T29"/>
    <mergeCell ref="U29:X29"/>
    <mergeCell ref="Y29:AD29"/>
    <mergeCell ref="AE29:AG29"/>
    <mergeCell ref="A24:E24"/>
    <mergeCell ref="F24:N24"/>
    <mergeCell ref="O24:Q24"/>
    <mergeCell ref="R24:T24"/>
    <mergeCell ref="U24:X24"/>
    <mergeCell ref="Y24:AD24"/>
    <mergeCell ref="AE24:AG24"/>
    <mergeCell ref="A25:E25"/>
    <mergeCell ref="F25:N25"/>
    <mergeCell ref="O25:Q25"/>
    <mergeCell ref="R25:T25"/>
  </mergeCells>
  <phoneticPr fontId="14"/>
  <printOptions horizontalCentered="1"/>
  <pageMargins left="0.51180555555555596" right="0.51180555555555596" top="0.59027777777777801" bottom="0.5902777777777780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j U q F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1 K h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S o V U b / O O Y c A A A A D u A A A A E w A c A E Z v c m 1 1 b G F z L 1 N l Y 3 R p b 2 4 x L m 0 g o h g A K K A U A A A A A A A A A A A A A A A A A A A A A A A A A A A A K 0 5 N L s n M z 1 M I h t C G 1 r x c v F z F G Y l F q S k K z + a s e t Y 5 9 W X 7 R A V b h Z z U E l 4 u B S B 4 3 L T 3 c f O e x 0 0 7 g Y K u F c m p O X r O p U V F q X k l 4 f l F 2 U n 5 + d k a m t X R f o m 5 q b Z K j 5 v b Q E q b p z 1 u X m 2 i F F s b 7 Z y f V w J U G a s D M e r p k s 5 n s 7 c 8 b p z 6 u K n n c e P 8 p / O 6 g W a G J C b l p O q F F C X m F a f l F + U 6 5 + e U 5 u a F V B a k F m v A r d a p r l a C O 0 5 J R 6 E E K K 1 Q k l p R U l u r y c u V m Y f L e G s A U E s B A i 0 A F A A C A A g A j U q F V P I Z k Q u o A A A A + A A A A B I A A A A A A A A A A A A A A A A A A A A A A E N v b m Z p Z y 9 Q Y W N r Y W d l L n h t b F B L A Q I t A B Q A A g A I A I 1 K h V Q P y u m r p A A A A O k A A A A T A A A A A A A A A A A A A A A A A P Q A A A B b Q 2 9 u d G V u d F 9 U e X B l c 1 0 u e G 1 s U E s B A i 0 A F A A C A A g A j U q F V G / z j m H A A A A A 7 g A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k A A A A A A A A B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2 J T l D J U F B J U U 2 J T g 5 J T k 1 J U U 5 J T g 3 J T k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V U M D A 6 M j A 6 M j A u O T U x M j c z O F o i I C 8 + P E V u d H J 5 I F R 5 c G U 9 I k Z p b G x D b 2 x 1 b W 5 U e X B l c y I g V m F s d W U 9 I n N C Z z 0 9 I i A v P j x F b n R y e S B U e X B l P S J G a W x s Q 2 9 s d W 1 u T m F t Z X M i I F Z h b H V l P S J z W y Z x d W 9 0 O + a c q u a J l e m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c q u a J l e m H k S / l p I n m m 7 T j g Z X j g o z j g Z / l n o s u e + a c q u a J l e m H k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n K r m i Z X p h 5 E v 5 a S J 5 p u 0 4 4 G V 4 4 K M 4 4 G f 5 Z 6 L L n v m n K r m i Z X p h 5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Q y V B Q S V F N i U 4 O S U 5 N S V F O S U 4 N y U 5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U M l Q U E l R T Y l O D k l O T U l R T k l O D c l O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n X y p y + 3 j B E p s a p n E R w u v M A A A A A A g A A A A A A A 2 Y A A M A A A A A Q A A A A 5 r 0 B X d E 5 V f Q b P f o b X q Y F T g A A A A A E g A A A o A A A A B A A A A D / 7 J v c q Q 3 L Y 1 7 M f 5 y 0 x 0 k X U A A A A A / 0 f M g n e q D 4 R k P I e 5 h B 9 H 4 1 h y P x Z h s r u 2 E P 1 W y o v 0 / O J 0 K E x c a O o a x I m F m g P j d T t X f S Q S V E w a x i i o o S 0 E E 8 f 8 a H V r n + T 2 V N z 0 i f N 5 N 2 F u 8 q F A A A A C D M 5 6 K 8 Q C y B o U s 7 9 o o q d g n B N I C S < / D a t a M a s h u p > 
</file>

<file path=customXml/itemProps1.xml><?xml version="1.0" encoding="utf-8"?>
<ds:datastoreItem xmlns:ds="http://schemas.openxmlformats.org/officeDocument/2006/customXml" ds:itemID="{879262C6-5632-4AB3-848D-92AF355A55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見積書</vt:lpstr>
      <vt:lpstr>納品書</vt:lpstr>
      <vt:lpstr>納品書（控）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県立光風病院</dc:creator>
  <cp:lastModifiedBy>Administrator</cp:lastModifiedBy>
  <cp:lastPrinted>2023-01-15T21:30:06Z</cp:lastPrinted>
  <dcterms:created xsi:type="dcterms:W3CDTF">2002-03-31T08:43:00Z</dcterms:created>
  <dcterms:modified xsi:type="dcterms:W3CDTF">2023-01-19T09:56:25Z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EAF92BDEC76D4D7A8D6F4BAFE896149B</vt:lpwstr>
  </property>
  <property fmtid="{D5CDD505-2E9C-101B-9397-08002B2CF9AE}" pid="3" name="KSOProductBuildVer">
    <vt:lpwstr>1041-11.8.2.8500</vt:lpwstr>
  </property>
</Properties>
</file>